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ecif\Downloads\"/>
    </mc:Choice>
  </mc:AlternateContent>
  <xr:revisionPtr revIDLastSave="0" documentId="13_ncr:1_{10E8A3B9-041F-4017-A36D-82C9771C3F3A}" xr6:coauthVersionLast="47" xr6:coauthVersionMax="47" xr10:uidLastSave="{00000000-0000-0000-0000-000000000000}"/>
  <bookViews>
    <workbookView xWindow="-120" yWindow="-120" windowWidth="20730" windowHeight="11040" firstSheet="72" activeTab="75" xr2:uid="{A177D160-77BD-4038-8642-3521E4071923}"/>
  </bookViews>
  <sheets>
    <sheet name="ACTYON" sheetId="5" r:id="rId1"/>
    <sheet name="HILUX VERDE" sheetId="4" r:id="rId2"/>
    <sheet name="ALLION AZUL" sheetId="6" r:id="rId3"/>
    <sheet name="KIA RIO ULIX" sheetId="7" r:id="rId4"/>
    <sheet name="ULIX" sheetId="41" r:id="rId5"/>
    <sheet name="KIA PICANTO PLATA" sheetId="8" r:id="rId6"/>
    <sheet name="CELERIO GRIS PLATA" sheetId="15" r:id="rId7"/>
    <sheet name="PLATZ BLANCO" sheetId="18" r:id="rId8"/>
    <sheet name="KIA SOLUTO " sheetId="22" r:id="rId9"/>
    <sheet name="PRADO VERDE" sheetId="23" r:id="rId10"/>
    <sheet name="TOYOTA CORSA " sheetId="25" r:id="rId11"/>
    <sheet name="TOYOTA COROLLA FER" sheetId="26" r:id="rId12"/>
    <sheet name="L200 ROJA" sheetId="27" r:id="rId13"/>
    <sheet name="TURQUESA" sheetId="28" r:id="rId14"/>
    <sheet name="ALLION SALOMON" sheetId="30" r:id="rId15"/>
    <sheet name="EMB OKI" sheetId="31" r:id="rId16"/>
    <sheet name="KORANDO" sheetId="33" r:id="rId17"/>
    <sheet name="PROBOX" sheetId="34" r:id="rId18"/>
    <sheet name="Sheet1" sheetId="64" r:id="rId19"/>
    <sheet name="PRES Y61" sheetId="36" r:id="rId20"/>
    <sheet name="PRES VERSA" sheetId="37" r:id="rId21"/>
    <sheet name="HILUX" sheetId="38" r:id="rId22"/>
    <sheet name="FJ MANU" sheetId="39" r:id="rId23"/>
    <sheet name="AUTO CECI" sheetId="40" r:id="rId24"/>
    <sheet name="REXTON QUINTO" sheetId="42" r:id="rId25"/>
    <sheet name="HILUX PATO" sheetId="44" r:id="rId26"/>
    <sheet name="COROLLA RUBEN " sheetId="45" r:id="rId27"/>
    <sheet name="CELERIO" sheetId="46" r:id="rId28"/>
    <sheet name="RACTIS VECINA" sheetId="47" r:id="rId29"/>
    <sheet name="VITZ VECINA" sheetId="48" r:id="rId30"/>
    <sheet name="NISSAN AX " sheetId="51" r:id="rId31"/>
    <sheet name="VITARA KIKE" sheetId="53" r:id="rId32"/>
    <sheet name="KICKS " sheetId="55" r:id="rId33"/>
    <sheet name="KICKS BORDO" sheetId="56" r:id="rId34"/>
    <sheet name="SOFI NEW VITZ" sheetId="57" r:id="rId35"/>
    <sheet name="PICANTO ULIX" sheetId="17" r:id="rId36"/>
    <sheet name="HILUX H3" sheetId="58" r:id="rId37"/>
    <sheet name="PRES AMAROK H3" sheetId="61" r:id="rId38"/>
    <sheet name="ACCENT GRIS" sheetId="62" r:id="rId39"/>
    <sheet name="PRES SEUGR" sheetId="60" r:id="rId40"/>
    <sheet name="CITROEN C3" sheetId="14" r:id="rId41"/>
    <sheet name="VITARA NEGRO" sheetId="65" r:id="rId42"/>
    <sheet name="HILUX ROBERTO" sheetId="68" r:id="rId43"/>
    <sheet name="FUNCARGO " sheetId="70" r:id="rId44"/>
    <sheet name="HUGUITO" sheetId="72" r:id="rId45"/>
    <sheet name="4RUNNER" sheetId="73" r:id="rId46"/>
    <sheet name="PLATZ RUTH" sheetId="74" r:id="rId47"/>
    <sheet name="VITZ AZUL" sheetId="69" r:id="rId48"/>
    <sheet name="CARLITOS " sheetId="16" r:id="rId49"/>
    <sheet name="SIENTA" sheetId="76" r:id="rId50"/>
    <sheet name="KIA PICANTO" sheetId="82" r:id="rId51"/>
    <sheet name="TACOMA MANU" sheetId="66" r:id="rId52"/>
    <sheet name="IST PILAR" sheetId="59" r:id="rId53"/>
    <sheet name="FJ MANU " sheetId="71" r:id="rId54"/>
    <sheet name="SORENTO SONIA" sheetId="80" r:id="rId55"/>
    <sheet name="D-MAX H3" sheetId="83" r:id="rId56"/>
    <sheet name="RANGER H3" sheetId="77" r:id="rId57"/>
    <sheet name="MOTO CRF H3" sheetId="85" r:id="rId58"/>
    <sheet name="SPRINTER H3" sheetId="86" r:id="rId59"/>
    <sheet name="SCANIA H3" sheetId="88" r:id="rId60"/>
    <sheet name="PREMIO 08" sheetId="87" r:id="rId61"/>
    <sheet name="TACOMA BLANCA" sheetId="89" r:id="rId62"/>
    <sheet name="TACOMA ISRA" sheetId="90" r:id="rId63"/>
    <sheet name="I10 FER" sheetId="35" r:id="rId64"/>
    <sheet name="HILUX ARNALDO" sheetId="79" r:id="rId65"/>
    <sheet name="SUBARU CARLITOS" sheetId="91" r:id="rId66"/>
    <sheet name="SORENTO CHARI" sheetId="95" r:id="rId67"/>
    <sheet name="TRITON CHARI" sheetId="100" r:id="rId68"/>
    <sheet name="PRADO ARNALDO" sheetId="96" r:id="rId69"/>
    <sheet name="SX4" sheetId="98" r:id="rId70"/>
    <sheet name="VITARA MANU" sheetId="92" r:id="rId71"/>
    <sheet name="VITARA RICARDO" sheetId="99" r:id="rId72"/>
    <sheet name="SURF MULTI" sheetId="75" r:id="rId73"/>
    <sheet name="TOYOTA EMILIO" sheetId="101" r:id="rId74"/>
    <sheet name="FUNCARGO" sheetId="102" r:id="rId75"/>
    <sheet name="S10 TICO" sheetId="104" r:id="rId76"/>
    <sheet name="TACOMA BRONCO " sheetId="105" r:id="rId77"/>
    <sheet name="S10 H3" sheetId="29" r:id="rId7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5" i="17" l="1"/>
  <c r="H20" i="102"/>
  <c r="E22" i="102"/>
  <c r="D16" i="101" l="1"/>
  <c r="E48" i="75" l="1"/>
  <c r="D14" i="100"/>
  <c r="D20" i="66"/>
  <c r="E21" i="92"/>
  <c r="E22" i="99"/>
  <c r="D120" i="80"/>
  <c r="D118" i="80"/>
  <c r="D116" i="80"/>
  <c r="D17" i="98" l="1"/>
  <c r="D35" i="96" l="1"/>
  <c r="I39" i="96" s="1"/>
  <c r="I34" i="96"/>
  <c r="I38" i="96" s="1"/>
  <c r="D34" i="82"/>
  <c r="D55" i="66"/>
  <c r="D23" i="95"/>
  <c r="D21" i="95"/>
  <c r="J20" i="95"/>
  <c r="D58" i="38"/>
  <c r="I30" i="59"/>
  <c r="E63" i="79"/>
  <c r="K136" i="29"/>
  <c r="K141" i="29" s="1"/>
  <c r="E150" i="29"/>
  <c r="K142" i="29" s="1"/>
  <c r="K143" i="29" s="1"/>
  <c r="E61" i="79"/>
  <c r="D20" i="38"/>
  <c r="I40" i="96" l="1"/>
  <c r="D72" i="35" l="1"/>
  <c r="K19" i="90"/>
  <c r="E19" i="90"/>
  <c r="E15" i="89"/>
  <c r="L17" i="89"/>
  <c r="H29" i="83"/>
  <c r="G29" i="83"/>
  <c r="F29" i="83"/>
  <c r="H25" i="83"/>
  <c r="H26" i="83"/>
  <c r="H27" i="83"/>
  <c r="H28" i="83"/>
  <c r="H24" i="83"/>
  <c r="D24" i="86"/>
  <c r="J26" i="86" s="1"/>
  <c r="J23" i="86"/>
  <c r="J25" i="86" s="1"/>
  <c r="J36" i="77"/>
  <c r="E13" i="88"/>
  <c r="E16" i="85"/>
  <c r="J13" i="87"/>
  <c r="E19" i="87"/>
  <c r="J15" i="87" s="1"/>
  <c r="F116" i="80"/>
  <c r="F118" i="80" s="1"/>
  <c r="D38" i="77"/>
  <c r="J38" i="77" s="1"/>
  <c r="J37" i="77"/>
  <c r="J39" i="77" s="1"/>
  <c r="D70" i="35"/>
  <c r="F70" i="35"/>
  <c r="F68" i="35"/>
  <c r="D68" i="35"/>
  <c r="D89" i="80"/>
  <c r="E31" i="79"/>
  <c r="I89" i="80"/>
  <c r="D77" i="69"/>
  <c r="E39" i="75"/>
  <c r="J16" i="83"/>
  <c r="L43" i="71"/>
  <c r="L47" i="71" s="1"/>
  <c r="E16" i="83"/>
  <c r="E40" i="71"/>
  <c r="L48" i="71" s="1"/>
  <c r="L49" i="71" s="1"/>
  <c r="E30" i="75"/>
  <c r="J42" i="46"/>
  <c r="D98" i="47"/>
  <c r="D46" i="35"/>
  <c r="K23" i="82"/>
  <c r="K21" i="82"/>
  <c r="D21" i="82"/>
  <c r="K24" i="82"/>
  <c r="K25" i="82" s="1"/>
  <c r="E50" i="69"/>
  <c r="E49" i="69"/>
  <c r="D49" i="69"/>
  <c r="D39" i="76"/>
  <c r="I28" i="59"/>
  <c r="K43" i="42"/>
  <c r="J27" i="86" l="1"/>
  <c r="L18" i="59"/>
  <c r="E64" i="80"/>
  <c r="L32" i="79" l="1"/>
  <c r="K36" i="79" s="1"/>
  <c r="K32" i="79"/>
  <c r="J36" i="79" s="1"/>
  <c r="K37" i="79"/>
  <c r="K38" i="79" s="1"/>
  <c r="J37" i="79"/>
  <c r="J38" i="79" s="1"/>
  <c r="J70" i="47"/>
  <c r="D15" i="76"/>
  <c r="E23" i="72"/>
  <c r="E22" i="72"/>
  <c r="E21" i="72"/>
  <c r="F17" i="72"/>
  <c r="L18" i="74" l="1"/>
  <c r="L22" i="74" s="1"/>
  <c r="E18" i="74"/>
  <c r="G19" i="73"/>
  <c r="E19" i="73"/>
  <c r="D21" i="73"/>
  <c r="D19" i="73"/>
  <c r="D36" i="66"/>
  <c r="D28" i="66"/>
  <c r="D57" i="66"/>
  <c r="E17" i="72"/>
  <c r="D89" i="16"/>
  <c r="F19" i="69"/>
  <c r="F17" i="69"/>
  <c r="D15" i="70"/>
  <c r="D38" i="66" l="1"/>
  <c r="L24" i="74"/>
  <c r="L23" i="74"/>
  <c r="D19" i="69"/>
  <c r="D17" i="69"/>
  <c r="D15" i="68"/>
  <c r="H25" i="65"/>
  <c r="G25" i="65"/>
  <c r="E33" i="65" s="1"/>
  <c r="E34" i="65" l="1"/>
  <c r="E35" i="65" s="1"/>
  <c r="E28" i="65"/>
  <c r="D56" i="45" l="1"/>
  <c r="D20" i="64"/>
  <c r="D26" i="62"/>
  <c r="D28" i="62" s="1"/>
  <c r="E29" i="58"/>
  <c r="E78" i="58" s="1"/>
  <c r="D20" i="61"/>
  <c r="E24" i="41"/>
  <c r="F67" i="14"/>
  <c r="K76" i="17" l="1"/>
  <c r="E53" i="41"/>
  <c r="E22" i="60"/>
  <c r="I22" i="59" l="1"/>
  <c r="D24" i="59"/>
  <c r="D23" i="59"/>
  <c r="E102" i="58"/>
  <c r="D18" i="59"/>
  <c r="F54" i="17"/>
  <c r="E58" i="17"/>
  <c r="E54" i="17"/>
  <c r="E57" i="17" s="1"/>
  <c r="D44" i="47"/>
  <c r="D47" i="47" s="1"/>
  <c r="E44" i="47"/>
  <c r="D48" i="47" s="1"/>
  <c r="D25" i="59" l="1"/>
  <c r="E59" i="17"/>
  <c r="D49" i="47"/>
  <c r="D20" i="57"/>
  <c r="D19" i="57"/>
  <c r="D18" i="57"/>
  <c r="J16" i="57"/>
  <c r="D16" i="57"/>
  <c r="E16" i="57"/>
  <c r="D18" i="55"/>
  <c r="J58" i="16"/>
  <c r="J61" i="16" s="1"/>
  <c r="J20" i="46"/>
  <c r="J22" i="46" s="1"/>
  <c r="J43" i="46" s="1"/>
  <c r="K39" i="42"/>
  <c r="E64" i="16"/>
  <c r="D67" i="16" s="1"/>
  <c r="D64" i="16"/>
  <c r="D66" i="16" s="1"/>
  <c r="J84" i="44"/>
  <c r="J88" i="44" s="1"/>
  <c r="E95" i="44"/>
  <c r="D99" i="44" s="1"/>
  <c r="D95" i="44"/>
  <c r="D98" i="44" s="1"/>
  <c r="D100" i="44" s="1"/>
  <c r="D68" i="16" l="1"/>
  <c r="E31" i="48" l="1"/>
  <c r="D24" i="48"/>
  <c r="D23" i="56"/>
  <c r="D30" i="56"/>
  <c r="E23" i="56"/>
  <c r="D26" i="56" s="1"/>
  <c r="D25" i="56"/>
  <c r="E18" i="55"/>
  <c r="D21" i="55" s="1"/>
  <c r="D20" i="55"/>
  <c r="D26" i="48"/>
  <c r="E24" i="48"/>
  <c r="D27" i="48"/>
  <c r="C18" i="14"/>
  <c r="C17" i="14"/>
  <c r="C16" i="14"/>
  <c r="C22" i="15"/>
  <c r="C21" i="15"/>
  <c r="C20" i="15"/>
  <c r="C25" i="22"/>
  <c r="C24" i="22"/>
  <c r="C23" i="22"/>
  <c r="E44" i="26"/>
  <c r="C37" i="27"/>
  <c r="D23" i="30"/>
  <c r="D22" i="30"/>
  <c r="D21" i="30"/>
  <c r="D25" i="34"/>
  <c r="D24" i="34"/>
  <c r="D23" i="34"/>
  <c r="D19" i="34"/>
  <c r="K11" i="35"/>
  <c r="D23" i="39"/>
  <c r="E23" i="47"/>
  <c r="D26" i="47" s="1"/>
  <c r="D23" i="47"/>
  <c r="D25" i="47" s="1"/>
  <c r="E103" i="29"/>
  <c r="E108" i="29" s="1"/>
  <c r="E110" i="29" s="1"/>
  <c r="D15" i="53"/>
  <c r="K14" i="44"/>
  <c r="J28" i="45"/>
  <c r="E17" i="44"/>
  <c r="D17" i="44"/>
  <c r="D28" i="45"/>
  <c r="D31" i="45" s="1"/>
  <c r="E28" i="45"/>
  <c r="D32" i="45" s="1"/>
  <c r="D33" i="45" s="1"/>
  <c r="K41" i="42"/>
  <c r="K21" i="33"/>
  <c r="E29" i="42"/>
  <c r="D29" i="42"/>
  <c r="D27" i="47" l="1"/>
  <c r="D27" i="56"/>
  <c r="D22" i="55"/>
  <c r="D28" i="48"/>
  <c r="E26" i="41"/>
  <c r="E19" i="34"/>
  <c r="G26" i="36"/>
  <c r="G24" i="36"/>
  <c r="E18" i="36"/>
  <c r="G25" i="36"/>
  <c r="D24" i="40"/>
  <c r="J19" i="36"/>
  <c r="D19" i="38"/>
  <c r="D21" i="38" s="1"/>
  <c r="D17" i="35"/>
  <c r="J41" i="14"/>
  <c r="E16" i="37"/>
  <c r="J77" i="29"/>
  <c r="J79" i="29" s="1"/>
  <c r="E43" i="29"/>
  <c r="E77" i="29" s="1"/>
  <c r="E55" i="29"/>
  <c r="E49" i="29" l="1"/>
  <c r="E78" i="29" s="1"/>
  <c r="E73" i="29" l="1"/>
  <c r="E80" i="29" s="1"/>
  <c r="E81" i="29" s="1"/>
  <c r="K18" i="33"/>
  <c r="F18" i="30"/>
  <c r="F16" i="30"/>
  <c r="E21" i="33"/>
  <c r="J34" i="14"/>
  <c r="E23" i="31"/>
  <c r="D18" i="30"/>
  <c r="N15" i="15" l="1"/>
  <c r="D26" i="27"/>
  <c r="C26" i="27"/>
  <c r="C11" i="18"/>
  <c r="L17" i="26"/>
  <c r="E15" i="26"/>
  <c r="E25" i="27" l="1"/>
  <c r="E20" i="27"/>
  <c r="J21" i="16"/>
  <c r="J23" i="16" s="1"/>
  <c r="J25" i="16" s="1"/>
  <c r="D31" i="16"/>
  <c r="C35" i="16" s="1"/>
  <c r="C31" i="16"/>
  <c r="C34" i="16" s="1"/>
  <c r="C13" i="25"/>
  <c r="C47" i="14"/>
  <c r="C13" i="23"/>
  <c r="C17" i="23" s="1"/>
  <c r="C22" i="23" s="1"/>
  <c r="C24" i="23" s="1"/>
  <c r="C29" i="23" s="1"/>
  <c r="H27" i="4"/>
  <c r="C24" i="4"/>
  <c r="J31" i="15"/>
  <c r="C36" i="16" l="1"/>
  <c r="B23" i="18"/>
  <c r="K27" i="22" l="1"/>
  <c r="E20" i="22"/>
  <c r="D20" i="22"/>
  <c r="C20" i="22"/>
  <c r="D28" i="14"/>
  <c r="C28" i="14"/>
  <c r="E27" i="14"/>
  <c r="E26" i="14"/>
  <c r="E25" i="14"/>
  <c r="E24" i="14"/>
  <c r="E23" i="14"/>
  <c r="E28" i="14" s="1"/>
  <c r="J30" i="14" l="1"/>
  <c r="J36" i="14" s="1"/>
  <c r="J39" i="14" s="1"/>
  <c r="C5" i="18"/>
  <c r="E5" i="18" l="1"/>
  <c r="S21" i="17"/>
  <c r="O21" i="17"/>
  <c r="K15" i="17"/>
  <c r="E14" i="17"/>
  <c r="D14" i="17"/>
  <c r="D16" i="17" s="1"/>
  <c r="F14" i="17"/>
  <c r="E7" i="16"/>
  <c r="E5" i="16"/>
  <c r="E4" i="16"/>
  <c r="E3" i="16"/>
  <c r="J20" i="15"/>
  <c r="E12" i="15"/>
  <c r="E11" i="15"/>
  <c r="D14" i="16"/>
  <c r="C14" i="16"/>
  <c r="E11" i="16"/>
  <c r="E10" i="16"/>
  <c r="E9" i="16"/>
  <c r="E14" i="16"/>
  <c r="J19" i="14" l="1"/>
  <c r="D14" i="15" l="1"/>
  <c r="C14" i="15"/>
  <c r="C16" i="15" s="1"/>
  <c r="E10" i="15"/>
  <c r="E9" i="15"/>
  <c r="E8" i="15"/>
  <c r="E7" i="15"/>
  <c r="E6" i="15"/>
  <c r="E5" i="15"/>
  <c r="E4" i="15"/>
  <c r="E3" i="15"/>
  <c r="E14" i="15" s="1"/>
  <c r="E11" i="14"/>
  <c r="E10" i="14"/>
  <c r="E8" i="14"/>
  <c r="E7" i="14"/>
  <c r="E5" i="14"/>
  <c r="E9" i="14"/>
  <c r="E6" i="14"/>
  <c r="E4" i="14"/>
  <c r="E3" i="14"/>
  <c r="C14" i="14"/>
  <c r="D14" i="14"/>
  <c r="E14" i="14"/>
  <c r="C42" i="6"/>
  <c r="D42" i="6"/>
  <c r="E42" i="6"/>
  <c r="E24" i="6" l="1"/>
  <c r="E20" i="6"/>
  <c r="D26" i="6"/>
  <c r="C26" i="6"/>
  <c r="E23" i="6"/>
  <c r="E22" i="6"/>
  <c r="E19" i="6"/>
  <c r="E26" i="6" s="1"/>
  <c r="O14" i="8"/>
  <c r="N14" i="8"/>
  <c r="O16" i="8" s="1"/>
  <c r="I14" i="8"/>
  <c r="I16" i="8" s="1"/>
  <c r="I12" i="8"/>
  <c r="I9" i="8"/>
  <c r="C15" i="8"/>
  <c r="C16" i="8"/>
  <c r="E14" i="8"/>
  <c r="D14" i="8"/>
  <c r="C14" i="8"/>
  <c r="C28" i="6" l="1"/>
  <c r="C29" i="6"/>
  <c r="P9" i="7" l="1"/>
  <c r="P8" i="7"/>
  <c r="P7" i="7"/>
  <c r="P6" i="7"/>
  <c r="D10" i="7"/>
  <c r="C10" i="7"/>
  <c r="E10" i="7"/>
  <c r="C12" i="7" s="1"/>
  <c r="E7" i="6"/>
  <c r="E6" i="6"/>
  <c r="E5" i="6"/>
  <c r="E4" i="6"/>
  <c r="E3" i="6"/>
  <c r="C10" i="6"/>
  <c r="D10" i="6"/>
  <c r="C11" i="6" s="1"/>
  <c r="C11" i="7" l="1"/>
  <c r="E10" i="6"/>
  <c r="C12" i="6" s="1"/>
</calcChain>
</file>

<file path=xl/sharedStrings.xml><?xml version="1.0" encoding="utf-8"?>
<sst xmlns="http://schemas.openxmlformats.org/spreadsheetml/2006/main" count="3459" uniqueCount="1504">
  <si>
    <t>COSTO</t>
  </si>
  <si>
    <t xml:space="preserve">  </t>
  </si>
  <si>
    <t>TERMOSTATO</t>
  </si>
  <si>
    <t xml:space="preserve">TRABAJOS </t>
  </si>
  <si>
    <t xml:space="preserve">COSTO </t>
  </si>
  <si>
    <t>BUJES INFERIORES</t>
  </si>
  <si>
    <t>BUJES SUPERIORES</t>
  </si>
  <si>
    <t>MUÑEQUIN</t>
  </si>
  <si>
    <t>PRECAP</t>
  </si>
  <si>
    <t xml:space="preserve">BUJE AMORTIGUADOR </t>
  </si>
  <si>
    <t>REPUESTO</t>
  </si>
  <si>
    <t>CANT</t>
  </si>
  <si>
    <t>VENTA UNIT</t>
  </si>
  <si>
    <t>VENTA TOTAL</t>
  </si>
  <si>
    <t>ITEM</t>
  </si>
  <si>
    <t>ROTULAS NUEVAS</t>
  </si>
  <si>
    <t>ROTULA TORNERIA</t>
  </si>
  <si>
    <t>MANTENIMIENTO CREMALLERA</t>
  </si>
  <si>
    <t>CRUZETA CREMALLERA</t>
  </si>
  <si>
    <t>BIELETAS NUEVAS</t>
  </si>
  <si>
    <t>ALINEACION Y PISADA</t>
  </si>
  <si>
    <t xml:space="preserve">TOYTA HILUX VERDE </t>
  </si>
  <si>
    <t>ROTULA SUSPENSION</t>
  </si>
  <si>
    <t>ESTAÑO CON HILO</t>
  </si>
  <si>
    <t>ELECTRICAR</t>
  </si>
  <si>
    <t xml:space="preserve">FOCO NARVA </t>
  </si>
  <si>
    <t>MANO DE OBRA VILLALBA</t>
  </si>
  <si>
    <t>FAROS</t>
  </si>
  <si>
    <t xml:space="preserve">CAÑITO </t>
  </si>
  <si>
    <t>RADIO</t>
  </si>
  <si>
    <t>BOLT PARA ELASTICOS</t>
  </si>
  <si>
    <t xml:space="preserve">CAÑITO DE FRENO </t>
  </si>
  <si>
    <t xml:space="preserve">ACTYON BLANCA </t>
  </si>
  <si>
    <t>Foco alta y baja</t>
  </si>
  <si>
    <t xml:space="preserve">Luz chica </t>
  </si>
  <si>
    <t xml:space="preserve">Trasero </t>
  </si>
  <si>
    <t>Caudalimetro</t>
  </si>
  <si>
    <t xml:space="preserve">MANO DE OBRA TOTAL (cambio 3 focos, desmontaje y montaje de cruceta cardan, cambio de caudalimetro, verificacion general) </t>
  </si>
  <si>
    <t xml:space="preserve">Cruceta Cardan nuevo paralelo </t>
  </si>
  <si>
    <t>TRABAJO CARROCERIA JULIO</t>
  </si>
  <si>
    <t>BULON HILUX</t>
  </si>
  <si>
    <t>BULONES VARIOS</t>
  </si>
  <si>
    <t>TORNERIA BUJES</t>
  </si>
  <si>
    <t>VENTA</t>
  </si>
  <si>
    <t>BUJES GRANDES</t>
  </si>
  <si>
    <t>BUJES CHICOS</t>
  </si>
  <si>
    <t>PRECAT</t>
  </si>
  <si>
    <t>ROTULA</t>
  </si>
  <si>
    <t>TORNERIA TOTAL</t>
  </si>
  <si>
    <t>MANO DE OBRA TOTAL</t>
  </si>
  <si>
    <t xml:space="preserve">TOTALES </t>
  </si>
  <si>
    <t>GANANCIA POR REPUESTOS</t>
  </si>
  <si>
    <t xml:space="preserve">GANANCIA MANO DE OBRA </t>
  </si>
  <si>
    <t xml:space="preserve"> </t>
  </si>
  <si>
    <t>FILTRO DE AIRE</t>
  </si>
  <si>
    <t>FILTRO DE ACEITE</t>
  </si>
  <si>
    <t>ACEITE 10/40W</t>
  </si>
  <si>
    <t>4.80L</t>
  </si>
  <si>
    <t>SERVICIO DE LAVADO Y ASPIRADO</t>
  </si>
  <si>
    <t>Item</t>
  </si>
  <si>
    <t>Descripcion</t>
  </si>
  <si>
    <t>Precio Unitario</t>
  </si>
  <si>
    <t>Precio total</t>
  </si>
  <si>
    <t>KIA RIO SEDAN - 49.374KM</t>
  </si>
  <si>
    <t>Fecha ingreso: 20/05/2024</t>
  </si>
  <si>
    <t xml:space="preserve">KIA RIO ULIX </t>
  </si>
  <si>
    <t>ROTULAS</t>
  </si>
  <si>
    <t>BUJE ESTABILIZADOR</t>
  </si>
  <si>
    <t>MUÑEQUINES</t>
  </si>
  <si>
    <t>ALINEACION</t>
  </si>
  <si>
    <t>MANO DE OBRA TORNERIA</t>
  </si>
  <si>
    <t>CREMALLERA</t>
  </si>
  <si>
    <t xml:space="preserve">MANO DE OBRA TALLER </t>
  </si>
  <si>
    <t>KIA PICANTO GRIS PLATA - PABLO GONZALEZ / 224.156 CCO375</t>
  </si>
  <si>
    <t>PAGO EXPERT</t>
  </si>
  <si>
    <t>PAGO TORNERIA</t>
  </si>
  <si>
    <t>ROYAL</t>
  </si>
  <si>
    <t>FLUIDOS</t>
  </si>
  <si>
    <t>PASTILLAS DE FRENO</t>
  </si>
  <si>
    <t xml:space="preserve">MANO DE OBRA </t>
  </si>
  <si>
    <t xml:space="preserve">COSTO REPUESTOS </t>
  </si>
  <si>
    <t xml:space="preserve">VENTA DE REPUESTOS </t>
  </si>
  <si>
    <t>GANANCIA REPUESTOS</t>
  </si>
  <si>
    <t xml:space="preserve">GANANCIA TOTAL </t>
  </si>
  <si>
    <t>TRABAJOS 2 PICANTO</t>
  </si>
  <si>
    <t>FARO</t>
  </si>
  <si>
    <t>PARAGOLPE</t>
  </si>
  <si>
    <t>CAPOT</t>
  </si>
  <si>
    <t>RADIADOR</t>
  </si>
  <si>
    <t>C/U</t>
  </si>
  <si>
    <t>TOYOTA ALLION AZUL - TREN DELANTERO</t>
  </si>
  <si>
    <t>TOYOTA ALLION AZUL - CREMALLERA</t>
  </si>
  <si>
    <t>REPARACION CREMALLERA</t>
  </si>
  <si>
    <t>GUARDAPOLVO</t>
  </si>
  <si>
    <t>MANO DE OBRA</t>
  </si>
  <si>
    <t>SOPORTE GRANDE</t>
  </si>
  <si>
    <t>SOPORTE CHICO</t>
  </si>
  <si>
    <t>CRUCETA</t>
  </si>
  <si>
    <t xml:space="preserve">GANANCIA TOTAL C/ MANO DE OBRA </t>
  </si>
  <si>
    <t>FOCO</t>
  </si>
  <si>
    <t>FOCO NARVA</t>
  </si>
  <si>
    <t xml:space="preserve">SOLDADURA </t>
  </si>
  <si>
    <t>ALLION AZUL LIZ OJEDA 05/06/2024</t>
  </si>
  <si>
    <t>SINFIN</t>
  </si>
  <si>
    <t>ACEITE ATF HILUX</t>
  </si>
  <si>
    <t>BIELETAS</t>
  </si>
  <si>
    <t>BUJES PARRILLA</t>
  </si>
  <si>
    <t>CITROEN C3 - MARA FATECHA KM BYR867</t>
  </si>
  <si>
    <t xml:space="preserve">SOPORTE DE CAJA </t>
  </si>
  <si>
    <t>CANTIDAD</t>
  </si>
  <si>
    <t>DESCRIPCION</t>
  </si>
  <si>
    <t>PRECIO</t>
  </si>
  <si>
    <t xml:space="preserve">MANO DE OBRA TOTAL </t>
  </si>
  <si>
    <t xml:space="preserve">TOTAL A PAGAR GS. </t>
  </si>
  <si>
    <r>
      <rPr>
        <b/>
        <u/>
        <sz val="11"/>
        <color theme="1"/>
        <rFont val="Aptos Narrow"/>
        <family val="2"/>
        <scheme val="minor"/>
      </rPr>
      <t>RECOMENDACION:</t>
    </r>
    <r>
      <rPr>
        <sz val="11"/>
        <color theme="1"/>
        <rFont val="Aptos Narrow"/>
        <family val="2"/>
        <scheme val="minor"/>
      </rPr>
      <t xml:space="preserve"> Se debe tener en cuenta el cambio de cremallera proximamente. </t>
    </r>
  </si>
  <si>
    <r>
      <rPr>
        <b/>
        <i/>
        <sz val="11"/>
        <color theme="1"/>
        <rFont val="Aptos Narrow"/>
        <family val="2"/>
        <scheme val="minor"/>
      </rPr>
      <t>OBS:</t>
    </r>
    <r>
      <rPr>
        <sz val="11"/>
        <color theme="1"/>
        <rFont val="Aptos Narrow"/>
        <family val="2"/>
        <scheme val="minor"/>
      </rPr>
      <t xml:space="preserve"> La mano de obra incluye desmontaje y montaje del puente completo, tren delantero completo, verificacion de cremallera, trabajos de chaperia, verificacion de agua y aceite y todo lo realizado al vehiculo. </t>
    </r>
  </si>
  <si>
    <t xml:space="preserve">FORMA DE PAGO </t>
  </si>
  <si>
    <t>ENTREGA FECHA 11/06</t>
  </si>
  <si>
    <t>CITROEN C3 - MARA FATECHA KM 53.359 BYR867</t>
  </si>
  <si>
    <t>SUZUKI CELERIO - NAV448</t>
  </si>
  <si>
    <t>BUJES</t>
  </si>
  <si>
    <t xml:space="preserve">SOPORTE CENTRAL </t>
  </si>
  <si>
    <t xml:space="preserve">MANTENIMIENTO CREMALLERA </t>
  </si>
  <si>
    <t>JUNTA TAPA BALANCIN</t>
  </si>
  <si>
    <t>CARLITOS VEHICULO</t>
  </si>
  <si>
    <t>HOMOCINETICA</t>
  </si>
  <si>
    <t>TRABAJO DE TORNERIA</t>
  </si>
  <si>
    <t>GUARDAPOLVOS</t>
  </si>
  <si>
    <t xml:space="preserve">COSTO TOTAL REPUESTOS </t>
  </si>
  <si>
    <t>REPA</t>
  </si>
  <si>
    <r>
      <rPr>
        <b/>
        <i/>
        <sz val="11"/>
        <color theme="1"/>
        <rFont val="Aptos Narrow"/>
        <family val="2"/>
        <scheme val="minor"/>
      </rPr>
      <t>OBS:</t>
    </r>
    <r>
      <rPr>
        <sz val="11"/>
        <color theme="1"/>
        <rFont val="Aptos Narrow"/>
        <family val="2"/>
        <scheme val="minor"/>
      </rPr>
      <t xml:space="preserve"> La mano de obra incluye desmontaje y montaje del puente completo, tren delantero completo, verificacion de cremallera, verificacion de agua y aceite y todo lo realizado al vehiculo. </t>
    </r>
  </si>
  <si>
    <r>
      <rPr>
        <b/>
        <u/>
        <sz val="11"/>
        <color theme="1"/>
        <rFont val="Aptos Narrow"/>
        <family val="2"/>
        <scheme val="minor"/>
      </rPr>
      <t>RECOMENDACION:</t>
    </r>
    <r>
      <rPr>
        <sz val="11"/>
        <color theme="1"/>
        <rFont val="Aptos Narrow"/>
        <family val="2"/>
        <scheme val="minor"/>
      </rPr>
      <t xml:space="preserve"> Se debe tener en cuenta que el carter se encuentra enmacillado, se podria hacer una limpieza profunda para ir controlando, tener en cuenta un service proximo. </t>
    </r>
  </si>
  <si>
    <t xml:space="preserve">ENTREGA 14/06 </t>
  </si>
  <si>
    <t>SALDO</t>
  </si>
  <si>
    <t>ENTREGA A CUENTA</t>
  </si>
  <si>
    <t>SALDO A CUENTA</t>
  </si>
  <si>
    <r>
      <rPr>
        <b/>
        <u/>
        <sz val="11"/>
        <color theme="1"/>
        <rFont val="Aptos Narrow"/>
        <family val="2"/>
        <scheme val="minor"/>
      </rPr>
      <t>RECOMENDACION:</t>
    </r>
    <r>
      <rPr>
        <sz val="11"/>
        <color theme="1"/>
        <rFont val="Aptos Narrow"/>
        <family val="2"/>
        <scheme val="minor"/>
      </rPr>
      <t xml:space="preserve"> </t>
    </r>
  </si>
  <si>
    <t>PICANTO NEGRO ULIX - OCD 172</t>
  </si>
  <si>
    <t>PRESUPUESTO REPUESTOS CHINOS</t>
  </si>
  <si>
    <t>PRESUPUESTO PIEZAS KOREANAS</t>
  </si>
  <si>
    <r>
      <rPr>
        <b/>
        <i/>
        <sz val="11"/>
        <color theme="1"/>
        <rFont val="Aptos Narrow"/>
        <family val="2"/>
        <scheme val="minor"/>
      </rPr>
      <t>OBS:</t>
    </r>
    <r>
      <rPr>
        <sz val="11"/>
        <color theme="1"/>
        <rFont val="Aptos Narrow"/>
        <family val="2"/>
        <scheme val="minor"/>
      </rPr>
      <t xml:space="preserve"> El palier izquierdo se encuentra con una ligera torcedura pero no afecta el funcionamiento del vehiculo. Para conocimiento; tambien tener en cuenta que el horificio del perno cedio en tamaño. </t>
    </r>
  </si>
  <si>
    <t>Homocineta LH</t>
  </si>
  <si>
    <t xml:space="preserve">Mano de obra </t>
  </si>
  <si>
    <t>BUJIAS</t>
  </si>
  <si>
    <t>MANTENIMIENTO TOTAL (FILTRO ACEITE, AIRE, 4LTS ACEITE 10/40, MANO DE OBRA)</t>
  </si>
  <si>
    <t>FILTRO ACEITE</t>
  </si>
  <si>
    <t>FILTRO AIRE</t>
  </si>
  <si>
    <t xml:space="preserve">4LTS ACEITE </t>
  </si>
  <si>
    <t xml:space="preserve">GANANCIA </t>
  </si>
  <si>
    <t>PAGO A CUENTA 01/07/2024</t>
  </si>
  <si>
    <t>PAGADO TOTAL</t>
  </si>
  <si>
    <t xml:space="preserve">TORNILLOS DE SOPORTE </t>
  </si>
  <si>
    <t xml:space="preserve">TRABAJO TORNERIA </t>
  </si>
  <si>
    <t>SOPORTE DE CAJA ORIGINAL</t>
  </si>
  <si>
    <t xml:space="preserve">CAMBIO DE CABLE NEGATIVO </t>
  </si>
  <si>
    <t>CITROEN C3 - MARA FATECHA KM 53.629 BYR867</t>
  </si>
  <si>
    <t>TRABAJOS DEL 12/07/2024</t>
  </si>
  <si>
    <t>TOTALES</t>
  </si>
  <si>
    <t>FARO DELANTERO LH</t>
  </si>
  <si>
    <t>BUJE PARRILLA GRANDE</t>
  </si>
  <si>
    <t>BUJE PARRILLA CHICO</t>
  </si>
  <si>
    <t>BIELETA</t>
  </si>
  <si>
    <t>FOCOS</t>
  </si>
  <si>
    <t>CINTURON</t>
  </si>
  <si>
    <t>MOLDURA PARAGOLPE</t>
  </si>
  <si>
    <t>KIA SOLUTO GRIS OSCURO AAGO 487 - 16/07/2024 - KM 39595</t>
  </si>
  <si>
    <t>GUARDAPLAST LH</t>
  </si>
  <si>
    <t>LAVADO Y ASPIRADOR CORTESIA</t>
  </si>
  <si>
    <r>
      <rPr>
        <b/>
        <i/>
        <sz val="11"/>
        <color theme="1"/>
        <rFont val="Aptos Narrow"/>
        <family val="2"/>
        <scheme val="minor"/>
      </rPr>
      <t>OBS:</t>
    </r>
    <r>
      <rPr>
        <sz val="11"/>
        <color theme="1"/>
        <rFont val="Aptos Narrow"/>
        <family val="2"/>
        <scheme val="minor"/>
      </rPr>
      <t xml:space="preserve"> Verificar cerradura de tapa trasera, no es la correcta ya que no posee cabo; rotura de manija de puerta exterior del. </t>
    </r>
  </si>
  <si>
    <r>
      <t>OBS:</t>
    </r>
    <r>
      <rPr>
        <sz val="11"/>
        <color theme="1"/>
        <rFont val="Aptos Narrow"/>
        <family val="2"/>
        <scheme val="minor"/>
      </rPr>
      <t xml:space="preserve"> Verificar cerradura de tapa trasera, no es la correcta ya que no posee cabo; rotura de manija de puerta exterior del. </t>
    </r>
  </si>
  <si>
    <r>
      <rPr>
        <b/>
        <u/>
        <sz val="11"/>
        <color theme="1"/>
        <rFont val="Aptos Narrow"/>
        <family val="2"/>
        <scheme val="minor"/>
      </rPr>
      <t>RECOMENDACION:</t>
    </r>
    <r>
      <rPr>
        <sz val="11"/>
        <color theme="1"/>
        <rFont val="Aptos Narrow"/>
        <family val="2"/>
        <scheme val="minor"/>
      </rPr>
      <t xml:space="preserve"> Controlar los km recorridos para el proximo cambio de aceite. </t>
    </r>
  </si>
  <si>
    <r>
      <t>RECOMENDACION:</t>
    </r>
    <r>
      <rPr>
        <sz val="11"/>
        <color theme="1"/>
        <rFont val="Aptos Narrow"/>
        <family val="2"/>
        <scheme val="minor"/>
      </rPr>
      <t xml:space="preserve"> Controlar los km recorridos para el proximo cambio de aceite. </t>
    </r>
  </si>
  <si>
    <t>PAGO A CUENTA 25/07/2024</t>
  </si>
  <si>
    <t>AGUA REFRIGERANTE</t>
  </si>
  <si>
    <t xml:space="preserve">TOTAL GS. </t>
  </si>
  <si>
    <t>TOTAL GS.</t>
  </si>
  <si>
    <t>GOMERIA</t>
  </si>
  <si>
    <t>COMBUSTIBLE</t>
  </si>
  <si>
    <t>MOTOR 1KZ EN FUNCIONAMIENTO (INCLUIDO MANO DE OBRA, MANTENIMIENTO DE MOTOR, LIMPIEZA)</t>
  </si>
  <si>
    <t>CANT.</t>
  </si>
  <si>
    <t xml:space="preserve">RADIADOR NUEVO EN CAJA (MANO DE OBRA INCLUIDA) </t>
  </si>
  <si>
    <t xml:space="preserve">TOYOTA PRADO VERDE AUT. </t>
  </si>
  <si>
    <t xml:space="preserve">TERMOSTATO NUEVO </t>
  </si>
  <si>
    <t>TOTAL</t>
  </si>
  <si>
    <t xml:space="preserve">PAGOS REALIZADOS </t>
  </si>
  <si>
    <t>PAGO A CUENTA</t>
  </si>
  <si>
    <t>ENTREGA P/ INICIO DE TRABAJO</t>
  </si>
  <si>
    <t>SALDO A PAGAR</t>
  </si>
  <si>
    <r>
      <rPr>
        <b/>
        <i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Aguardamos confirmacion y pago para proceder con las gestiones de reparacion y/o verificacion de la bomba con un profesional segun lo conversado. </t>
    </r>
  </si>
  <si>
    <t>PAGO A CUENTA 01/08/2024</t>
  </si>
  <si>
    <t>PAGO A CUENTA FRANCIS</t>
  </si>
  <si>
    <t>SALDO TREN DELANTERO</t>
  </si>
  <si>
    <t>SALDO TRABAJOS SOPORTE CAJA</t>
  </si>
  <si>
    <t>FIAT STRADA CARLOS DUARTE</t>
  </si>
  <si>
    <t>CARLITOS VEHICULO - TRABAJOS MOTOR</t>
  </si>
  <si>
    <t xml:space="preserve">TOTAL </t>
  </si>
  <si>
    <t>TOYOTA CORSA REFERIDO EVER GARCIA</t>
  </si>
  <si>
    <t>RECTIFICACION</t>
  </si>
  <si>
    <t>FILTRO</t>
  </si>
  <si>
    <t>JUNTA</t>
  </si>
  <si>
    <t>CEMENTO GRIS</t>
  </si>
  <si>
    <t xml:space="preserve">ACEITE 4LITROS </t>
  </si>
  <si>
    <t>4 BUJIAS NUEVAS</t>
  </si>
  <si>
    <t xml:space="preserve">2 REFRIGERANTE </t>
  </si>
  <si>
    <t xml:space="preserve">CAÑO DE TAPA </t>
  </si>
  <si>
    <t xml:space="preserve">ENTREGA A CUENTA </t>
  </si>
  <si>
    <t xml:space="preserve">SALDO </t>
  </si>
  <si>
    <t>TOYOTA COROLLA BLANCO HNA FER</t>
  </si>
  <si>
    <t>KIT DE DENATADA</t>
  </si>
  <si>
    <t>ACEITE SINTETICO GULF 10W40</t>
  </si>
  <si>
    <t>4LTS</t>
  </si>
  <si>
    <t>FILTRO DE AIR4E</t>
  </si>
  <si>
    <t>TOYOTA COROLLA BLANCO</t>
  </si>
  <si>
    <t>CORREA DENTADA</t>
  </si>
  <si>
    <t>TENSOR DE CORREA</t>
  </si>
  <si>
    <t>MANO DE OBRA (MANTENIMIENTO, PUESTA A PUNTO, REAJUSTES EN GRAL)</t>
  </si>
  <si>
    <t>REP. CREMALLERA</t>
  </si>
  <si>
    <t xml:space="preserve">FILTRO DE AIRE </t>
  </si>
  <si>
    <t>POLEA CIGUEÑAL NUEVA</t>
  </si>
  <si>
    <t xml:space="preserve">L200 RIOJA MULTICON </t>
  </si>
  <si>
    <t xml:space="preserve">TRABAJOS DE BOMBA DE DIRECCION </t>
  </si>
  <si>
    <t>LAVADO Y PULVERIZADO MOTOR</t>
  </si>
  <si>
    <t>SALDO A PAGAR AL 21/08/2024</t>
  </si>
  <si>
    <t>LAVADO Y ASPIRADO COMPLETO</t>
  </si>
  <si>
    <t xml:space="preserve">FILTRO DE COMBUSTIBLE </t>
  </si>
  <si>
    <t xml:space="preserve">FILTRO DE ACEITE </t>
  </si>
  <si>
    <t>ACEITE GUL F</t>
  </si>
  <si>
    <t xml:space="preserve">LIQUIMOLY </t>
  </si>
  <si>
    <t xml:space="preserve">VENTILETE RUTH </t>
  </si>
  <si>
    <t xml:space="preserve">VENTILETE AMIGA RUTH </t>
  </si>
  <si>
    <t xml:space="preserve">MANTENIMIENTO </t>
  </si>
  <si>
    <t>ROTULA INFERIOR</t>
  </si>
  <si>
    <t>MUÑEQUIN CORTO</t>
  </si>
  <si>
    <t>MUÑEQUIN LARGO</t>
  </si>
  <si>
    <t>ZAPATA</t>
  </si>
  <si>
    <t xml:space="preserve">AMORTIGUADOR </t>
  </si>
  <si>
    <t xml:space="preserve">TAMBOR TRASERO </t>
  </si>
  <si>
    <t>CARDAN COMPLETO</t>
  </si>
  <si>
    <t xml:space="preserve">MORDAZA LH </t>
  </si>
  <si>
    <t>DISCOS DE FRENO</t>
  </si>
  <si>
    <t>BUJE SUPERIOR</t>
  </si>
  <si>
    <t>BRAZO ZETA</t>
  </si>
  <si>
    <t>JGO PASTILLA</t>
  </si>
  <si>
    <t>FINAL</t>
  </si>
  <si>
    <t>SUPPLY</t>
  </si>
  <si>
    <t>NOSOTROS</t>
  </si>
  <si>
    <t>Parabrisas delantero</t>
  </si>
  <si>
    <t>Zapata trasera</t>
  </si>
  <si>
    <t>Filtro de A.A</t>
  </si>
  <si>
    <t>Masa delantera</t>
  </si>
  <si>
    <t>Buje superior</t>
  </si>
  <si>
    <t>Filtros de combustible</t>
  </si>
  <si>
    <t>Filtro de aire</t>
  </si>
  <si>
    <t>Filtro de aceite</t>
  </si>
  <si>
    <t>Rótulas inferiores</t>
  </si>
  <si>
    <t>Rótulas superior</t>
  </si>
  <si>
    <t>Torretas de amortiguador</t>
  </si>
  <si>
    <t>Bujes inferior</t>
  </si>
  <si>
    <t>Bieletas estabilizadoras</t>
  </si>
  <si>
    <t>Mano de obra completo mecánica básica</t>
  </si>
  <si>
    <t>Faro trasero</t>
  </si>
  <si>
    <t>Cliente: HERMANN HUGO HUTZ AFARA</t>
  </si>
  <si>
    <t>MATRICULA: AAGH 553</t>
  </si>
  <si>
    <t>VEHICULO: CHEVROLET S10 CS LS 28 4X4</t>
  </si>
  <si>
    <t>KM: 125.200</t>
  </si>
  <si>
    <t>KIT DE AMORTIGUADORES IRONMAN NITROGAS</t>
  </si>
  <si>
    <t>Amortiguadores delanteros</t>
  </si>
  <si>
    <t>amortiguadores traseros</t>
  </si>
  <si>
    <t>Set de espirales</t>
  </si>
  <si>
    <t>Refuerzos de elasticos o grilletes confort</t>
  </si>
  <si>
    <r>
      <rPr>
        <b/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Todos los precios incluyen iva. </t>
    </r>
  </si>
  <si>
    <t>CLIENTE: HERMANN HUGO HUTZ AFARA</t>
  </si>
  <si>
    <t xml:space="preserve">TRABAJOS DE TERCEROS </t>
  </si>
  <si>
    <t xml:space="preserve">COSTO TOTAL TRABAJOS DE MECANICA GS.  </t>
  </si>
  <si>
    <t xml:space="preserve">COSTO TOTAL TRABAJOS DE TERCEROS GS.  </t>
  </si>
  <si>
    <t xml:space="preserve">TOTAL GENERAL </t>
  </si>
  <si>
    <t xml:space="preserve">Litros de aceite Shell 5w40 sintetico </t>
  </si>
  <si>
    <t>Alineacion</t>
  </si>
  <si>
    <t xml:space="preserve">TRABAJOS DE MECANICA GENERAL </t>
  </si>
  <si>
    <t>SUZUKI CELERIO - NAV448 02/09/2024</t>
  </si>
  <si>
    <t>Reparacion modulo de motor</t>
  </si>
  <si>
    <t>Bobina de encendido</t>
  </si>
  <si>
    <t>Valvula de vacio del balancin</t>
  </si>
  <si>
    <t>Positivo con fusilera</t>
  </si>
  <si>
    <t>Servicio de grua</t>
  </si>
  <si>
    <t>BUJES DE PARRILLA</t>
  </si>
  <si>
    <t>ENTREGA A CUENTA 06/09</t>
  </si>
  <si>
    <t>CLIENTE: SALOMON YAMBAY</t>
  </si>
  <si>
    <t xml:space="preserve">KM: </t>
  </si>
  <si>
    <t>Guardapolvo cremallera</t>
  </si>
  <si>
    <t>Juego de pastilla de freno</t>
  </si>
  <si>
    <t xml:space="preserve">VEHICULO: ALLION </t>
  </si>
  <si>
    <t xml:space="preserve">MATRICULA: </t>
  </si>
  <si>
    <t>Bieletas</t>
  </si>
  <si>
    <t xml:space="preserve">Muñequin </t>
  </si>
  <si>
    <t>Lavado y aspirado de cortesia</t>
  </si>
  <si>
    <t>MATRICULA: AACI 095</t>
  </si>
  <si>
    <t>KM: 105.570</t>
  </si>
  <si>
    <t>TRABAJOS DE MECANICA GENERAL  10/09/2024</t>
  </si>
  <si>
    <t xml:space="preserve">CLIENTE: OSCAR GARCIA </t>
  </si>
  <si>
    <t xml:space="preserve">TRABAJOS REALIZADOS </t>
  </si>
  <si>
    <t>Laterales de hierro con revestido de PVC</t>
  </si>
  <si>
    <t xml:space="preserve">Guardabarro de fibra de vidrio c/ tornillos de acero inox </t>
  </si>
  <si>
    <t>Reparacion de butacas c/ fibra de vidrio, soportes y tornillos de acero inox</t>
  </si>
  <si>
    <t>Soporte p/ toldo de acero inox con cabitos</t>
  </si>
  <si>
    <t xml:space="preserve">Extension de cable de bateria </t>
  </si>
  <si>
    <t xml:space="preserve">Indicador de velocimetro original </t>
  </si>
  <si>
    <t xml:space="preserve">Luz LED de popa c/ instalacion </t>
  </si>
  <si>
    <t xml:space="preserve">Porta vaso de acero inox </t>
  </si>
  <si>
    <t xml:space="preserve">Arreglo de luz de proa </t>
  </si>
  <si>
    <t xml:space="preserve">Estado </t>
  </si>
  <si>
    <t>Pagado</t>
  </si>
  <si>
    <t xml:space="preserve">TRABAJOS PENDIENTES A VERIFICAR </t>
  </si>
  <si>
    <t>Catraca</t>
  </si>
  <si>
    <t>Equipo de sonido - a presupuestar</t>
  </si>
  <si>
    <t>Tapizado (cuero nuevo color a eleccion, espuma nueva, base nueva)</t>
  </si>
  <si>
    <t>Tanque de combustible de 45lts. - a presupuestar</t>
  </si>
  <si>
    <t>Reparacion de piso (piso completo y vigas de fibra de vidrio con madera, cambio de 2 vigas, reparacion de baulera de piso, pintura poxi)</t>
  </si>
  <si>
    <t xml:space="preserve">MODELO: EMBARCACION SEA RAY SPORT DE 18 PIES </t>
  </si>
  <si>
    <t xml:space="preserve">Alfombra para piso completo tipo Goma Eva tono a eleccion gris graffito o marron (tiempo de trabajo aprox. 10 dias) </t>
  </si>
  <si>
    <t xml:space="preserve">Pend. </t>
  </si>
  <si>
    <t>PAGO A CUENTA 01/09</t>
  </si>
  <si>
    <t xml:space="preserve">PAGO A CUENTA 11/09 </t>
  </si>
  <si>
    <t xml:space="preserve">SALDO GS. </t>
  </si>
  <si>
    <t>PAGO A CUENTA 13/08</t>
  </si>
  <si>
    <t>CLIENTE: KATHERIN MOREL</t>
  </si>
  <si>
    <t>VEHICULO: SSANGYONG KORANDO 2012</t>
  </si>
  <si>
    <t>MATRICULA: BHB 355</t>
  </si>
  <si>
    <t xml:space="preserve">Buje de parrilla LH </t>
  </si>
  <si>
    <t xml:space="preserve">Buje estabilizador DEL </t>
  </si>
  <si>
    <t xml:space="preserve">Brazo estabilizador </t>
  </si>
  <si>
    <t>Rotula suspension</t>
  </si>
  <si>
    <t xml:space="preserve">Muñequien direccion </t>
  </si>
  <si>
    <t xml:space="preserve">Buje trasero </t>
  </si>
  <si>
    <t xml:space="preserve">Buje trasero grande </t>
  </si>
  <si>
    <t xml:space="preserve">Trabajos de torneria </t>
  </si>
  <si>
    <t>PRESUPUESTO TRABAJOS DE MECANICA GENERAL  11/09/2024</t>
  </si>
  <si>
    <t xml:space="preserve">Mano de obra trabajos de cuadro motor, cambio de bujes, trabajos en general </t>
  </si>
  <si>
    <t xml:space="preserve">*OBS: Los presupuestos de mano de obra y trabajos de torneria pueden sufrir alguna variacion una vez entregadas las piezas al profesional de torneria. </t>
  </si>
  <si>
    <t>soluparts</t>
  </si>
  <si>
    <t xml:space="preserve">torneria </t>
  </si>
  <si>
    <t>amort</t>
  </si>
  <si>
    <t>CLIENTE: KATHERIN MORENO</t>
  </si>
  <si>
    <t>50000 COMSION JUNIOR</t>
  </si>
  <si>
    <t xml:space="preserve">Torreta de suspension </t>
  </si>
  <si>
    <t xml:space="preserve">Guardapolvo </t>
  </si>
  <si>
    <t>Rep. de amortiguador</t>
  </si>
  <si>
    <t>Trabajos de torneria del cuadro motor</t>
  </si>
  <si>
    <t xml:space="preserve">Mano de obra trabajos de cuadro motor, cambio de amortiguador, trabajos en general </t>
  </si>
  <si>
    <t>PAGADO EN FECHA 14/09/2024</t>
  </si>
  <si>
    <t>HYUNDAI GRAN I10 TURQUESA 16/09/2024</t>
  </si>
  <si>
    <t xml:space="preserve">KIT DE EMBRAGUE </t>
  </si>
  <si>
    <t xml:space="preserve">CLIENTE: </t>
  </si>
  <si>
    <t>VEHICULO: HYUNDAI GRAND I10</t>
  </si>
  <si>
    <t xml:space="preserve">KIT DE EMBRAGUE COMPLETO </t>
  </si>
  <si>
    <t>PAGADO TOTALMENTE</t>
  </si>
  <si>
    <t xml:space="preserve">CLIENTE: MULTICON SRL </t>
  </si>
  <si>
    <t>VEHICULO: PROBOX</t>
  </si>
  <si>
    <t>PRESUPUESTO TRABAJOS DE MECANICA GENERAL  17/09/2024</t>
  </si>
  <si>
    <t>Soporte motor</t>
  </si>
  <si>
    <t xml:space="preserve">Rotulas </t>
  </si>
  <si>
    <t>Buje de parrilla inferior</t>
  </si>
  <si>
    <t>Buje de parrilla punta</t>
  </si>
  <si>
    <t>Extremo estabilizador</t>
  </si>
  <si>
    <t xml:space="preserve">PRECIO </t>
  </si>
  <si>
    <t>BRAZO PRI</t>
  </si>
  <si>
    <t xml:space="preserve">PRECIOS DE LA SOBERA </t>
  </si>
  <si>
    <t>TAPA LLANTA</t>
  </si>
  <si>
    <t>CEPILLO LIMPIA PARABRISA</t>
  </si>
  <si>
    <t xml:space="preserve">Faldones </t>
  </si>
  <si>
    <t xml:space="preserve">Tapa de rueda </t>
  </si>
  <si>
    <t>Desmonte y colocacion de polarizado nuevo AT20</t>
  </si>
  <si>
    <t>POLARIZADO</t>
  </si>
  <si>
    <t>Torneria (rectificacion de tambores traseros)</t>
  </si>
  <si>
    <t>Elastiqueria Mantenimiento de elasticos (cambio de kit de bujes, cambio de 6 separadores de elasticos, 2 encurbamiento de elasticos centrales)</t>
  </si>
  <si>
    <t xml:space="preserve">Cepillo limpia parabrisa </t>
  </si>
  <si>
    <t xml:space="preserve">Soporte de caja - nuevo original </t>
  </si>
  <si>
    <t xml:space="preserve">Kit de correa dentada - nuevo original </t>
  </si>
  <si>
    <t xml:space="preserve">faldones </t>
  </si>
  <si>
    <t xml:space="preserve">Muñequin de direccion - nuevo original </t>
  </si>
  <si>
    <t xml:space="preserve">Rótulas inferiores - nuevo original </t>
  </si>
  <si>
    <t xml:space="preserve">Muñequines de direccion </t>
  </si>
  <si>
    <t xml:space="preserve">Filtros de combustible - nuevo original </t>
  </si>
  <si>
    <t xml:space="preserve">Filtro de aceite - nuevo originasl </t>
  </si>
  <si>
    <t>2 ROTULAS SUPERIOR</t>
  </si>
  <si>
    <t>2 ROTULA INFERIOR</t>
  </si>
  <si>
    <t>2 MUÑEQUIN DE DIRECCION</t>
  </si>
  <si>
    <t>POLEA GRANDE</t>
  </si>
  <si>
    <t>POLEA CHICA</t>
  </si>
  <si>
    <t>SOPORTE VENTILADOR</t>
  </si>
  <si>
    <t>TENSOR CORREA DENTADA</t>
  </si>
  <si>
    <t>TENSOR CORREA UNICA</t>
  </si>
  <si>
    <t>4 BUJE PARRILLA</t>
  </si>
  <si>
    <t>KIT FILTRO COMBUSTIBLE</t>
  </si>
  <si>
    <t>4 FALDONES</t>
  </si>
  <si>
    <t>2 TAPAS DE RUEDA</t>
  </si>
  <si>
    <t>6 LITROS DE ACIETE</t>
  </si>
  <si>
    <t>LIMPIEZA ADENTRO</t>
  </si>
  <si>
    <t>PRECIOS ACISA - GASTOS HECHOS</t>
  </si>
  <si>
    <t>LAVADO PULVERIZADO</t>
  </si>
  <si>
    <t>PARABRISAS NUEVO</t>
  </si>
  <si>
    <t>FARO NUEVO</t>
  </si>
  <si>
    <t>ALINEACION PISADA</t>
  </si>
  <si>
    <t>COSTO TOTAL IRONMAN</t>
  </si>
  <si>
    <t xml:space="preserve">Reparacion de cubrecarroceria </t>
  </si>
  <si>
    <t>PRODUCTOS DE LIMPIEZA</t>
  </si>
  <si>
    <t xml:space="preserve">CAROCCERIA </t>
  </si>
  <si>
    <t>Limpieza integral interior (limpieza a vapor de asientos, alfombra de piso, tapizados de puerta, renovacion de plasticos internos, limpieza de tablero)</t>
  </si>
  <si>
    <t xml:space="preserve">Lavado pulverizado </t>
  </si>
  <si>
    <t xml:space="preserve">COSTO TOTAL TRABAJOS DE CORTESIA GS.  </t>
  </si>
  <si>
    <t>Encerado externo</t>
  </si>
  <si>
    <t xml:space="preserve">Soporte ventilador - nuevo original </t>
  </si>
  <si>
    <t>Tensor de correa unica - nuevo original</t>
  </si>
  <si>
    <t>Polea guia chica - nuevo original</t>
  </si>
  <si>
    <t>Polea guia grande - nuevo original</t>
  </si>
  <si>
    <t xml:space="preserve">Rótulas superiores - nuevo original </t>
  </si>
  <si>
    <t>Bujes inferiores</t>
  </si>
  <si>
    <t>Mano de obra total  mecánica</t>
  </si>
  <si>
    <t>TRABAJOS DE CORTESIA</t>
  </si>
  <si>
    <t>COSTO TOTAL IRONMAN GS.</t>
  </si>
  <si>
    <t>RESUMEN GENERAL DE COSTOS</t>
  </si>
  <si>
    <t xml:space="preserve">COSTO TOTAL DE LOS TRABAJOS GS. </t>
  </si>
  <si>
    <t xml:space="preserve">COSTOS TOTAL </t>
  </si>
  <si>
    <t>PRECIO DE VENTA</t>
  </si>
  <si>
    <t>DIFERENCIA</t>
  </si>
  <si>
    <t xml:space="preserve">ACEITE DE CAJA </t>
  </si>
  <si>
    <t xml:space="preserve">ACEITE DE DIFERENCIAL DELANTERO </t>
  </si>
  <si>
    <t>ACEITE DE DIFERENCIAL TRASEREO</t>
  </si>
  <si>
    <t xml:space="preserve">Aceite caja ATF </t>
  </si>
  <si>
    <t>Aceite diferencial trasero</t>
  </si>
  <si>
    <t xml:space="preserve">Aceite diferencial delantero </t>
  </si>
  <si>
    <t>CLIENTE: ADRIANA</t>
  </si>
  <si>
    <t>VEHICULO: COROLLA C110</t>
  </si>
  <si>
    <t>PRESUPUESTO TRABAJOS DE TREN DELANTERO</t>
  </si>
  <si>
    <t>PRESUPUESTO TRABAJOS DE CAMBIO DE PASTILLAS DE FRENO</t>
  </si>
  <si>
    <t xml:space="preserve">Juego de pastillas de freno </t>
  </si>
  <si>
    <t>Fluido de freno</t>
  </si>
  <si>
    <t>Zapata traseras</t>
  </si>
  <si>
    <t>Precap</t>
  </si>
  <si>
    <t>Muñequin recto</t>
  </si>
  <si>
    <t>Muñequin curvo</t>
  </si>
  <si>
    <t>Bujes grandes</t>
  </si>
  <si>
    <t>Bujes chicos</t>
  </si>
  <si>
    <t>Mano de obra</t>
  </si>
  <si>
    <t xml:space="preserve">Costo total Gs. </t>
  </si>
  <si>
    <t xml:space="preserve">OBS: El presupuesto total se encuentra sujeto a verificacion debido a que podrian ser necesarios otros cambios de piezas y recien una vez recibido en el local podremos verificar con detenimiento. </t>
  </si>
  <si>
    <t xml:space="preserve">OBS:El fluido de freno se encuentra sujeto a verificacion, solo se utilizara en caso de ser necesario. </t>
  </si>
  <si>
    <t>Balde de tornillos</t>
  </si>
  <si>
    <t>CLIENTE: FERNADO RAMIREZ BAUMANN</t>
  </si>
  <si>
    <t xml:space="preserve">VEHICULO: HYUNDAI I10 MEC. </t>
  </si>
  <si>
    <t xml:space="preserve">Panel frontal </t>
  </si>
  <si>
    <t>Rotulas</t>
  </si>
  <si>
    <t>Junta Balancin</t>
  </si>
  <si>
    <t>Service completo motor</t>
  </si>
  <si>
    <t>Mano de obra completa</t>
  </si>
  <si>
    <t>TOTAL GENERAL</t>
  </si>
  <si>
    <t>CLIENTE: ALDO LEGUIZAMON</t>
  </si>
  <si>
    <t>VEHICULO: NISSAN PATROL Y61</t>
  </si>
  <si>
    <t xml:space="preserve">PRESUPUESTO </t>
  </si>
  <si>
    <t xml:space="preserve">12Lts. </t>
  </si>
  <si>
    <r>
      <t xml:space="preserve">Filtro de aceite marca VIC - </t>
    </r>
    <r>
      <rPr>
        <b/>
        <sz val="11"/>
        <color theme="1"/>
        <rFont val="Aptos Narrow"/>
        <family val="2"/>
        <scheme val="minor"/>
      </rPr>
      <t>JAPONES</t>
    </r>
  </si>
  <si>
    <r>
      <t xml:space="preserve">Filtro de aire marca VIC - </t>
    </r>
    <r>
      <rPr>
        <b/>
        <sz val="11"/>
        <color theme="1"/>
        <rFont val="Aptos Narrow"/>
        <family val="2"/>
        <scheme val="minor"/>
      </rPr>
      <t>JAPONES</t>
    </r>
  </si>
  <si>
    <r>
      <t xml:space="preserve">Aceite </t>
    </r>
    <r>
      <rPr>
        <b/>
        <sz val="11"/>
        <color theme="1"/>
        <rFont val="Aptos Narrow"/>
        <family val="2"/>
        <scheme val="minor"/>
      </rPr>
      <t>VALOREM</t>
    </r>
    <r>
      <rPr>
        <sz val="11"/>
        <color theme="1"/>
        <rFont val="Aptos Narrow"/>
        <family val="2"/>
        <scheme val="minor"/>
      </rPr>
      <t xml:space="preserve"> Brasilero 15w40</t>
    </r>
  </si>
  <si>
    <t>VEHICULO: NISSAN VERSA 2018</t>
  </si>
  <si>
    <t>MATRICULA: HCZ624</t>
  </si>
  <si>
    <t>CLIENTE: MILLIMERY ESPINOLA</t>
  </si>
  <si>
    <r>
      <t xml:space="preserve">Filtro de aceite motor - </t>
    </r>
    <r>
      <rPr>
        <b/>
        <sz val="11"/>
        <color theme="1"/>
        <rFont val="Aptos Narrow"/>
        <family val="2"/>
        <scheme val="minor"/>
      </rPr>
      <t>JAPONES</t>
    </r>
  </si>
  <si>
    <t xml:space="preserve">4Lts. </t>
  </si>
  <si>
    <r>
      <t xml:space="preserve">Aceite 5w30 </t>
    </r>
    <r>
      <rPr>
        <b/>
        <sz val="11"/>
        <color theme="1"/>
        <rFont val="Aptos Narrow"/>
        <family val="2"/>
        <scheme val="minor"/>
      </rPr>
      <t xml:space="preserve">SHELL </t>
    </r>
  </si>
  <si>
    <t>Lavado y aspirado de cortesia por el servicio</t>
  </si>
  <si>
    <t xml:space="preserve">COSTO TOTAL </t>
  </si>
  <si>
    <r>
      <rPr>
        <b/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El presupuesto seria para cambio de aceite y filtro de aceite motor; nuestro servicio incluye de cortesia lavado y aspirado. Nuestros precios incluyen IVA.</t>
    </r>
  </si>
  <si>
    <t>ENTREGA A CUENTA 04/10</t>
  </si>
  <si>
    <t xml:space="preserve">CERRADURA DEL IZQ </t>
  </si>
  <si>
    <t xml:space="preserve">ENCHUFE </t>
  </si>
  <si>
    <t xml:space="preserve">FUSIBLE </t>
  </si>
  <si>
    <t>TRABAJOS REALIZADOS FECHA 04/10/2024</t>
  </si>
  <si>
    <t>PAGO A CUENTA 01/10</t>
  </si>
  <si>
    <t>Lavado completo de motor</t>
  </si>
  <si>
    <t>CLIENTE: SANTIAGO CARRILLO VALDOVINOS</t>
  </si>
  <si>
    <t>VEHICULO: TOYOTA HILUX CABINA SIMPLE</t>
  </si>
  <si>
    <t>COSTOS</t>
  </si>
  <si>
    <t xml:space="preserve">Filtro de combustible </t>
  </si>
  <si>
    <t xml:space="preserve">Pe filtro tipo pipa </t>
  </si>
  <si>
    <t xml:space="preserve">Pre filtro tipo pipa </t>
  </si>
  <si>
    <t xml:space="preserve">TOTAL FINAL </t>
  </si>
  <si>
    <t xml:space="preserve">Engrase </t>
  </si>
  <si>
    <t>VEHICULOFJ CRUISER</t>
  </si>
  <si>
    <t>MATRICULA: TIMO</t>
  </si>
  <si>
    <t>CLIENTE: MANUEL IRALA</t>
  </si>
  <si>
    <t>6LTS</t>
  </si>
  <si>
    <t xml:space="preserve">ACEITE SHELL 10W30 </t>
  </si>
  <si>
    <t>GANANCIA</t>
  </si>
  <si>
    <t>ENGRASE</t>
  </si>
  <si>
    <t>VEHICULO: CITROEN DS3</t>
  </si>
  <si>
    <t>PRESUPUESTO 10/10/2024</t>
  </si>
  <si>
    <t>PRESUPUESTO FINAL 09/10/2024</t>
  </si>
  <si>
    <t>COSTOS 10/10/2024</t>
  </si>
  <si>
    <t>Precat</t>
  </si>
  <si>
    <t>Aceite</t>
  </si>
  <si>
    <t xml:space="preserve">Filtro de aire </t>
  </si>
  <si>
    <t xml:space="preserve">Filtro de aceite </t>
  </si>
  <si>
    <t xml:space="preserve">Rectificacion de discos </t>
  </si>
  <si>
    <t>MATRICULA BNF553</t>
  </si>
  <si>
    <t>CLIENTE: CECI FATECHA</t>
  </si>
  <si>
    <t>Pastillas de freno TRASERO</t>
  </si>
  <si>
    <t>Pastillas de freno DELANTERO</t>
  </si>
  <si>
    <t>Muñequin</t>
  </si>
  <si>
    <t>Bujes</t>
  </si>
  <si>
    <t>COBRADO</t>
  </si>
  <si>
    <t>PRESUPUESTO TRABAJOS DE MECANICA GENERAL  10/10/2024</t>
  </si>
  <si>
    <t>VEHICULO: L200 ROJA</t>
  </si>
  <si>
    <t>CILINDROS DE FRENO</t>
  </si>
  <si>
    <t>REGULADOR DE FRENOS</t>
  </si>
  <si>
    <t xml:space="preserve">JGO DE RESORTES </t>
  </si>
  <si>
    <t>CHAPA DE REGULADOR</t>
  </si>
  <si>
    <t>COMPUTADORA</t>
  </si>
  <si>
    <t>MOTORCITO DIFUSOR DE AIRE</t>
  </si>
  <si>
    <t>CILINDROS DE FRENO - NUEVO</t>
  </si>
  <si>
    <t>JGO DE RESORTES - NUEVO</t>
  </si>
  <si>
    <t>CHAPA DE REGULADOR - NUEVO</t>
  </si>
  <si>
    <t>REGULADOR DE FRENOS - NUEVO</t>
  </si>
  <si>
    <t>BRAZO PRI - NUEVO</t>
  </si>
  <si>
    <t>BUJES DE PARRILLA - NUEVO</t>
  </si>
  <si>
    <t>DISCOS DE FRENO - USADO</t>
  </si>
  <si>
    <t>MORDAZA LH - USADO</t>
  </si>
  <si>
    <t>CARDAN COMPLETO - USADO</t>
  </si>
  <si>
    <t>AMORTIGUADOR - NUEVO</t>
  </si>
  <si>
    <t>JGO PASTILLA - NUEVO</t>
  </si>
  <si>
    <t>BRAZO ZETA - NUEVO</t>
  </si>
  <si>
    <t>ZAPATA - NUEVO</t>
  </si>
  <si>
    <t>BUJE SUPERIOR - NUEVO</t>
  </si>
  <si>
    <t>BUJE ESTABILIZADOR - NUEVO</t>
  </si>
  <si>
    <t>TORNILLO GRANDES DE PARRILLA</t>
  </si>
  <si>
    <t>TORNILLOS GRANDES DE PARRILLA - USADO</t>
  </si>
  <si>
    <t>MORDAZA RH - USADA</t>
  </si>
  <si>
    <t>RETENES - NUEVOS</t>
  </si>
  <si>
    <t xml:space="preserve">TAMBORES DE FRENO </t>
  </si>
  <si>
    <t xml:space="preserve">MANO DE OBRA desmonte y montaje de tapizado de puerta, reparacion de parte electrica y colocacion de enchife </t>
  </si>
  <si>
    <t>MANO DE OBRA (desmonte y montaje completo de talbero y vidrio ventilete de puerta,  cambio de difusor, puesta a punto)</t>
  </si>
  <si>
    <t>Reprogramacion, puesta a punto de computadora</t>
  </si>
  <si>
    <t xml:space="preserve">VEHICULO: KIA RIO Y KIA PICANTO </t>
  </si>
  <si>
    <t xml:space="preserve">CLIENTE: VEHICULOS ULIX </t>
  </si>
  <si>
    <t>ESTADO DE CUENTA</t>
  </si>
  <si>
    <t>VEHICULO</t>
  </si>
  <si>
    <t>PICANTO</t>
  </si>
  <si>
    <t>Cambio de radiador, mano de obra y radiador nuevo</t>
  </si>
  <si>
    <t xml:space="preserve">Mantenimiento completo, incluidos filtros,  aceites y mano de obra </t>
  </si>
  <si>
    <t>RIO</t>
  </si>
  <si>
    <t>FECHA</t>
  </si>
  <si>
    <t>Cambio de homocinetica, mano de obra, repuestos</t>
  </si>
  <si>
    <t>Cerradura DEL IZQ</t>
  </si>
  <si>
    <t xml:space="preserve">Fusible </t>
  </si>
  <si>
    <t>Mano de obra (Trabajo de desmontaje y montaje del tapizado de puerta completa lado IZQ, reparacion de parte electrica de cerradura y colocacion de enchufe)</t>
  </si>
  <si>
    <t>Computadora</t>
  </si>
  <si>
    <t>Reprogramacion de computadora, puesta a punto.</t>
  </si>
  <si>
    <t xml:space="preserve">Motorcito difusor de aire </t>
  </si>
  <si>
    <t xml:space="preserve">Mano de obra (desmontaje y montaje del tablero completo, vidrio ventilete de puerta, cambio de difusor) </t>
  </si>
  <si>
    <t>Enchufe de bloqueo DEL IZQ</t>
  </si>
  <si>
    <t>Deuda actual GRUPO STEFANIA E.A.S</t>
  </si>
  <si>
    <t xml:space="preserve">SALDO A CONVENIR </t>
  </si>
  <si>
    <t>PRESUPUESTO 16/10/2024</t>
  </si>
  <si>
    <t>CLIENTE: QUINTO CARRILLO</t>
  </si>
  <si>
    <t>MATRICULA: GAC</t>
  </si>
  <si>
    <t>VEHICULO: REXTON</t>
  </si>
  <si>
    <t>Bieleta tras</t>
  </si>
  <si>
    <t>Rotula superior (incluye dos guardapolvos de rótula superior)</t>
  </si>
  <si>
    <t>Guardapolvo de triceta delantero Lh</t>
  </si>
  <si>
    <t>Muñequines</t>
  </si>
  <si>
    <t>Guardapolvo de cremallera</t>
  </si>
  <si>
    <t>Rotula inf</t>
  </si>
  <si>
    <t>Bujes de Bieleta delantera</t>
  </si>
  <si>
    <t>Bujes de tensor trasero</t>
  </si>
  <si>
    <t>Bujes parrilla superior</t>
  </si>
  <si>
    <t>Bujes estabilizador delantero</t>
  </si>
  <si>
    <t>Bujes estabilizador trasero</t>
  </si>
  <si>
    <t xml:space="preserve">Lavado y aspirado de cortesia </t>
  </si>
  <si>
    <t>ARRANQUE</t>
  </si>
  <si>
    <t>Cambio de bomba (limpieza de tuberia de bomba y cremallera, carga de fluido)</t>
  </si>
  <si>
    <t xml:space="preserve">CLIENTE: CARLOS ORTIZ </t>
  </si>
  <si>
    <t xml:space="preserve">VEHICULO: HILUX KUN BLANCA </t>
  </si>
  <si>
    <t xml:space="preserve">Filtro de combustible principal </t>
  </si>
  <si>
    <t>Filtro de combustible secundario</t>
  </si>
  <si>
    <t xml:space="preserve">Polarizado completo </t>
  </si>
  <si>
    <t xml:space="preserve">Parlantes internos </t>
  </si>
  <si>
    <t>PAGADO EN FECHA 18/10/2024</t>
  </si>
  <si>
    <t xml:space="preserve">SALDO A LA FECHA </t>
  </si>
  <si>
    <t>CLIENTE: SANTIAGO CARRILLO ROJAS</t>
  </si>
  <si>
    <t>VEHICULO: REXTON 270</t>
  </si>
  <si>
    <t>CHAPA: GAC685</t>
  </si>
  <si>
    <t xml:space="preserve">Bujes de amortiguador </t>
  </si>
  <si>
    <t xml:space="preserve">Espirales traseros </t>
  </si>
  <si>
    <t xml:space="preserve">CLIENTE: RUBEN ACUÑA </t>
  </si>
  <si>
    <t>VEHICULO: COROLLA 2001</t>
  </si>
  <si>
    <t>Amortiguador de capot</t>
  </si>
  <si>
    <t xml:space="preserve">Galon de aceite motor SHELL 20/50 </t>
  </si>
  <si>
    <t xml:space="preserve">Muñequin de direccion - nuevo </t>
  </si>
  <si>
    <t>Rotulas - nuevas</t>
  </si>
  <si>
    <t xml:space="preserve">Bujes de parrilla grandes - nuevos </t>
  </si>
  <si>
    <t xml:space="preserve">Bujes de parrilla chicos - nuevos </t>
  </si>
  <si>
    <t xml:space="preserve">Guardapolvo de triceta </t>
  </si>
  <si>
    <t xml:space="preserve">Bieletas </t>
  </si>
  <si>
    <t xml:space="preserve">Buje estabilizadores </t>
  </si>
  <si>
    <t xml:space="preserve">Soporte de caja delantero </t>
  </si>
  <si>
    <t xml:space="preserve">Cremallera asistida c/ precap - nueva </t>
  </si>
  <si>
    <t xml:space="preserve">Aceite de caja MERCON IV </t>
  </si>
  <si>
    <t xml:space="preserve">Filtro de aceite de caja </t>
  </si>
  <si>
    <t>Filtro de aceite motor 1NZ</t>
  </si>
  <si>
    <t xml:space="preserve">Mano de obra completa </t>
  </si>
  <si>
    <t>PRESUPUESTO 19/10/2024</t>
  </si>
  <si>
    <t>VEHICULO: COROLLA 2001 VVTI</t>
  </si>
  <si>
    <t>CHAPA: CBB589</t>
  </si>
  <si>
    <r>
      <rPr>
        <b/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Los trabajos a realizarse serian tren delantero completo, service de motor completo, service e caja completo. Este presupuesto podria sufrir algun tipo de modificacion segun necesidad. La forma de pago a convenir, se aceptan todos los medios de pago. </t>
    </r>
  </si>
  <si>
    <t>CLIENTE:CARLOS ORTIZ</t>
  </si>
  <si>
    <t>VEHICULO: HILUX KUN</t>
  </si>
  <si>
    <t xml:space="preserve">CHAPA: </t>
  </si>
  <si>
    <t>PRESUPUESTO DE COSTOS 10/10/2024</t>
  </si>
  <si>
    <t xml:space="preserve">PRESUPUESTO FINAL </t>
  </si>
  <si>
    <t xml:space="preserve">A CUENTA </t>
  </si>
  <si>
    <t xml:space="preserve">PAGADO TOTAL </t>
  </si>
  <si>
    <t>PRESUPUESTO DE COSTOS 11/11/2024</t>
  </si>
  <si>
    <t xml:space="preserve">Centralizador </t>
  </si>
  <si>
    <t xml:space="preserve">Cruceta cardan </t>
  </si>
  <si>
    <t>CLIENTE: KIKE</t>
  </si>
  <si>
    <t>VEHICULO: VITARA</t>
  </si>
  <si>
    <t>ACEITE 20W50</t>
  </si>
  <si>
    <t>FILTRO DE COMBUSTIBLE</t>
  </si>
  <si>
    <t>PRESUPUESTO 08/11/2024</t>
  </si>
  <si>
    <t>TRABAJOS DE MECANICA GENERAL 01/11/2024</t>
  </si>
  <si>
    <t>GALON SHELL 5W40</t>
  </si>
  <si>
    <t>LITRO DE ACEITE 5W40</t>
  </si>
  <si>
    <t>FILTRO COMBUSTIBLE</t>
  </si>
  <si>
    <t>COSTO TOTAL</t>
  </si>
  <si>
    <t>TRABAJOS DE TORNERIATREN DELANTERO</t>
  </si>
  <si>
    <t xml:space="preserve">TRABAJOS DE TORNERIA CENTRALIZADOR </t>
  </si>
  <si>
    <t>REP DE BARRA Y MUÑEQUIN</t>
  </si>
  <si>
    <t>Galon aceite 10w40</t>
  </si>
  <si>
    <t>Filtro de aciete</t>
  </si>
  <si>
    <t>Amortiguador trasero</t>
  </si>
  <si>
    <t>Bujes de parrilla chico</t>
  </si>
  <si>
    <t>Bujes de parrilla grande</t>
  </si>
  <si>
    <t>Rotula</t>
  </si>
  <si>
    <t xml:space="preserve">CLIENTE: JAZMIN BURGOS </t>
  </si>
  <si>
    <t xml:space="preserve">VEHICULO: TOYOTA RACTIS </t>
  </si>
  <si>
    <t>PRESUPUESTO 15/11/2024</t>
  </si>
  <si>
    <t xml:space="preserve">ALINEACION </t>
  </si>
  <si>
    <t>PRESUPUESTO 07/11/2024</t>
  </si>
  <si>
    <t>MANGUERA TY 1003</t>
  </si>
  <si>
    <t>ABRAZADERA</t>
  </si>
  <si>
    <t>TAPA RADIADOR</t>
  </si>
  <si>
    <t>PENDIENTE</t>
  </si>
  <si>
    <t xml:space="preserve">CLIENTE: LILIANA </t>
  </si>
  <si>
    <t xml:space="preserve">VEHICULO: TOYOTA VITZ AZUL </t>
  </si>
  <si>
    <t>BUJIAS NGK</t>
  </si>
  <si>
    <t xml:space="preserve">FILTRO DE CAJA </t>
  </si>
  <si>
    <t>MANTENIMIENTO DE INYECCION</t>
  </si>
  <si>
    <t xml:space="preserve">GALON ACEITE SHELL 10W40 </t>
  </si>
  <si>
    <t>CAMBIO DE ZAPATA DE FRENO</t>
  </si>
  <si>
    <t>POLEA UNICA NUEVA</t>
  </si>
  <si>
    <t>GUARDAPOLVO HOMOCINETICA</t>
  </si>
  <si>
    <t>GUARDAPOLVO TRICETA</t>
  </si>
  <si>
    <t xml:space="preserve">CLIENTE: JOSE ANDRADA </t>
  </si>
  <si>
    <t xml:space="preserve">VEHICULO: NISSAN KICKS </t>
  </si>
  <si>
    <t>MUÑEQUIN CTR</t>
  </si>
  <si>
    <t>PRECAP CTR</t>
  </si>
  <si>
    <t xml:space="preserve">FILTRO DE ACIETE VIC </t>
  </si>
  <si>
    <t xml:space="preserve">FILTRO DE AIRE VIC </t>
  </si>
  <si>
    <t>GALON ACEITE MOTOR LUBRAX 5W30</t>
  </si>
  <si>
    <t>VEHICULO: NISSAN FRONTIER / AX</t>
  </si>
  <si>
    <t xml:space="preserve">SERGIO </t>
  </si>
  <si>
    <t xml:space="preserve">AMORTIGUADOR DEL RH </t>
  </si>
  <si>
    <t>BIELETAS ESTABILIZADORAS RH Y LH</t>
  </si>
  <si>
    <t>BUJE DE PARRILLA CHICO</t>
  </si>
  <si>
    <t>JUEGO DE PASTILLAS DE FRENO DEL</t>
  </si>
  <si>
    <t>GALON ACEITE MOTOR 5W30</t>
  </si>
  <si>
    <t xml:space="preserve">CUBIERTA XBRI 205/55ZR17 SPORT </t>
  </si>
  <si>
    <t>SCANEO COMPUTARIZADO</t>
  </si>
  <si>
    <t>MANO DE OBRA COMPLETA</t>
  </si>
  <si>
    <t>PRESUPUESTO 20/11/2024</t>
  </si>
  <si>
    <t xml:space="preserve">ENTREGA </t>
  </si>
  <si>
    <t xml:space="preserve">SALDO A ABONAR </t>
  </si>
  <si>
    <t xml:space="preserve">LITROS DE ACEITE COASTAL - CAJA </t>
  </si>
  <si>
    <t xml:space="preserve">PAGO </t>
  </si>
  <si>
    <t>REP DE RADIADOR CELERIO</t>
  </si>
  <si>
    <t xml:space="preserve">CLIENTE: FERNANDO BAUMAN N </t>
  </si>
  <si>
    <t xml:space="preserve">VEHICULO: CELERIO </t>
  </si>
  <si>
    <t xml:space="preserve">CLIENTE: SILVIA BRITEZ - CLIENTE SERGIO </t>
  </si>
  <si>
    <t>1 Reten de palier</t>
  </si>
  <si>
    <t>Trabajos de torneria (trabajos en cruceta, centralizador y rulemanes en general)</t>
  </si>
  <si>
    <t>Rep de soporte de diferencial delanterio</t>
  </si>
  <si>
    <t>Mano de obra (bajar y alzar caja, cambios de cilindros y rieles de freno, cambio de palier, purgacion, trabajos en gral)</t>
  </si>
  <si>
    <t>Reparacion y cambio de ruleman de diferencial trasero</t>
  </si>
  <si>
    <t>1 Cambio de carcasa de caja mas cambio de sincronizadores</t>
  </si>
  <si>
    <t>1 anillo sincronizador de 1ra original</t>
  </si>
  <si>
    <t xml:space="preserve">5lts Aceite de caja 80-90 KENDALL </t>
  </si>
  <si>
    <t>1 anillo sincronizador de 2da original</t>
  </si>
  <si>
    <t>1 anillo sincronizador de 5ta original</t>
  </si>
  <si>
    <t>1 Reten frontal 43-58-8 original</t>
  </si>
  <si>
    <t>1 Reten trasero 32-53-7 original</t>
  </si>
  <si>
    <t>1 Ruleman piloto de eje de mando</t>
  </si>
  <si>
    <t xml:space="preserve">1 Ruleman piloto central con calce </t>
  </si>
  <si>
    <t>1 Plato de presion mas disco de embrague LUK</t>
  </si>
  <si>
    <t>1 Cojinete de empuje 555</t>
  </si>
  <si>
    <t>1 Soporte de Caja</t>
  </si>
  <si>
    <t>1 Palier trasero derecho</t>
  </si>
  <si>
    <t>1 Ruleman de Diferencial</t>
  </si>
  <si>
    <t>1 Reten de diferencial trasero</t>
  </si>
  <si>
    <t>1 Seguro de diferencial</t>
  </si>
  <si>
    <t>3 Cruceta cardan</t>
  </si>
  <si>
    <t>1 Centralizador de cardan</t>
  </si>
  <si>
    <t>1 Juego de pastillas Japones</t>
  </si>
  <si>
    <t>3 fluido de frenos</t>
  </si>
  <si>
    <t>3lts Aceite valvoline 80-90 p/ diferencial autoblocante</t>
  </si>
  <si>
    <t>1 Ducto de freno trasero corto</t>
  </si>
  <si>
    <t>1 Ducto de freno trasero largo</t>
  </si>
  <si>
    <t>1 Caño de respiradero de diferencial</t>
  </si>
  <si>
    <t>Reten de transferencia original</t>
  </si>
  <si>
    <t>Reten de diferencial frontal</t>
  </si>
  <si>
    <t>1 Cilindro de freno</t>
  </si>
  <si>
    <t>1 Ruleman de palier</t>
  </si>
  <si>
    <t>Insumos varios (grasa, nafta entre otros)</t>
  </si>
  <si>
    <t>CLIENTE: CARLITOS DUARTE</t>
  </si>
  <si>
    <t>VEHICULO: FIAT</t>
  </si>
  <si>
    <t>PRESUPUESTO 14/11/2024</t>
  </si>
  <si>
    <t>TRABAJOS DE TORNERIA</t>
  </si>
  <si>
    <t>LITROS DE ACIETEVISTONY 75W90</t>
  </si>
  <si>
    <t xml:space="preserve">REP DE AMORTIGUADOR </t>
  </si>
  <si>
    <t>REP DE CAÑO DE AGUA</t>
  </si>
  <si>
    <t>Litros de Aceite diferencial</t>
  </si>
  <si>
    <t>Kit de tapizado de puerta con comandos a recambio (4 puertas)</t>
  </si>
  <si>
    <t xml:space="preserve">CLIENTE: FERNANDO BAUMANN </t>
  </si>
  <si>
    <t>VEHICULO: SUZUKI CELERIO</t>
  </si>
  <si>
    <t>CHAPA:</t>
  </si>
  <si>
    <t xml:space="preserve">VEHICULO: FIAT </t>
  </si>
  <si>
    <t>ENTREGA 14/11/2024</t>
  </si>
  <si>
    <t>SALDO TRRABAJO ANTERIOR</t>
  </si>
  <si>
    <t xml:space="preserve">SALDO ACTUAL </t>
  </si>
  <si>
    <t>CLIENTE: SOFIA BARRIOS</t>
  </si>
  <si>
    <t>VEHICULO: TOYOTA VITZ</t>
  </si>
  <si>
    <t>MATRICULA: AAHL771</t>
  </si>
  <si>
    <t>CHAPA:AAHL771</t>
  </si>
  <si>
    <t>CLIENTE: ULIX</t>
  </si>
  <si>
    <t>VEHICULO: KIA PICANTO NEGRO</t>
  </si>
  <si>
    <t>PRESUPUESTO 25/11/2024</t>
  </si>
  <si>
    <t xml:space="preserve">PARRILLA SUSP. INF. LH </t>
  </si>
  <si>
    <t>GUARDAPOLVO HOMOCINETICA RH</t>
  </si>
  <si>
    <t>LITROS ACEITE SHELL 10W40</t>
  </si>
  <si>
    <t xml:space="preserve">OBS: Todos los precios incluyen IVA.- </t>
  </si>
  <si>
    <r>
      <rPr>
        <b/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Todos los precios incluyen IVA.- </t>
    </r>
  </si>
  <si>
    <t>PRECAP DE DIRECCION</t>
  </si>
  <si>
    <t>Cambio de filtro de bomba de combustible</t>
  </si>
  <si>
    <t xml:space="preserve">Limpieza de cuerpo mariposa y picos </t>
  </si>
  <si>
    <t xml:space="preserve">BUJIAS </t>
  </si>
  <si>
    <t>AMORTIGUADORES</t>
  </si>
  <si>
    <t>PAGO 29/11/2024</t>
  </si>
  <si>
    <t>SOPORTE MOTOR</t>
  </si>
  <si>
    <t xml:space="preserve">PUENTE </t>
  </si>
  <si>
    <t>FOCO LED</t>
  </si>
  <si>
    <t>LAVADO Y ASPIRADO - CORTESIA</t>
  </si>
  <si>
    <t>COMBUSTIBLE 7LTS - CORTESIA</t>
  </si>
  <si>
    <t>MATRICULA: OCD 172</t>
  </si>
  <si>
    <t>CHAPA:OCD 172</t>
  </si>
  <si>
    <r>
      <rPr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Los precios incluyen IVA, el trabajo cuenta con garantia.- </t>
    </r>
  </si>
  <si>
    <t xml:space="preserve">ACEITE </t>
  </si>
  <si>
    <t xml:space="preserve">pendiente de pago </t>
  </si>
  <si>
    <t>VEHICULO: TOYOTA IST GRIS PLATA</t>
  </si>
  <si>
    <t>CHAPA: BYG899</t>
  </si>
  <si>
    <t>PRESUPUESTO 02/12/2024</t>
  </si>
  <si>
    <t>KM: 49799</t>
  </si>
  <si>
    <t xml:space="preserve">Ruleman de masa marca  GMB Americano </t>
  </si>
  <si>
    <t>Mano de Obra</t>
  </si>
  <si>
    <t>Prisionero de rueda</t>
  </si>
  <si>
    <t>PRESUPUESTO 03/12/2024</t>
  </si>
  <si>
    <t>KM: 336.521</t>
  </si>
  <si>
    <t>CHAPA: AADA841</t>
  </si>
  <si>
    <t>CLIENTE: H3 AGROCHEMICALS S.A.</t>
  </si>
  <si>
    <t>VEHICULO: TOYOTA HILUX 4X4 2.4</t>
  </si>
  <si>
    <t>CHASSIS: 8AJFB3CD501513578</t>
  </si>
  <si>
    <t>COLOR: BLANCO</t>
  </si>
  <si>
    <t xml:space="preserve">Motor con 3.000km (motor completo, pico, bomba de combustible y turbo) </t>
  </si>
  <si>
    <t>Focos Narva</t>
  </si>
  <si>
    <t>Mano de Obra parte electrica y cambio de fusibles</t>
  </si>
  <si>
    <t xml:space="preserve">Filtro de aceite - Nuevo Original </t>
  </si>
  <si>
    <t xml:space="preserve">Filtro de aire - Nuevo Original </t>
  </si>
  <si>
    <t xml:space="preserve">Filtro de combustible - Nuevo Original </t>
  </si>
  <si>
    <t>7,5</t>
  </si>
  <si>
    <t>PROPUESTA CAMBIO DE VEHICULO</t>
  </si>
  <si>
    <t>Recepcion del vehiculo en cuestion en el estado en que se encuentra</t>
  </si>
  <si>
    <r>
      <rPr>
        <b/>
        <i/>
        <u/>
        <sz val="11"/>
        <color theme="1"/>
        <rFont val="Aptos Narrow"/>
        <family val="2"/>
        <scheme val="minor"/>
      </rPr>
      <t>Plan de pago:</t>
    </r>
    <r>
      <rPr>
        <i/>
        <sz val="11"/>
        <color theme="1"/>
        <rFont val="Aptos Narrow"/>
        <family val="2"/>
        <scheme val="minor"/>
      </rPr>
      <t xml:space="preserve"> Se podria realizar como entrega la camioneta Hilux en el estado en que se encuentra mas la suma de Gs. 40.000.000 y el saldo a convenir en cuotas. </t>
    </r>
  </si>
  <si>
    <t>Entrega de camioneta BT50 con 94.000km, caja automatica, asientos de cuero, camara de retroceso, entre otros accesorios, a transferir.</t>
  </si>
  <si>
    <t>Accesorios BT 50</t>
  </si>
  <si>
    <t>Grilletes de extension elasticos</t>
  </si>
  <si>
    <t>Llantas EVO CORSE originales</t>
  </si>
  <si>
    <t>Cubiertas BF GOODRICH</t>
  </si>
  <si>
    <t>Snorkel AIRFLOW</t>
  </si>
  <si>
    <t>Alfombras rigidas</t>
  </si>
  <si>
    <t>Mantenimiento al dia</t>
  </si>
  <si>
    <t>Tira trailer marca KEKO</t>
  </si>
  <si>
    <t>Carpa cubre carroceria</t>
  </si>
  <si>
    <t>Plastico cubre carroceria</t>
  </si>
  <si>
    <t>Suspension reforzada marca Old Man Emu</t>
  </si>
  <si>
    <t>MOTOR COMPLETO</t>
  </si>
  <si>
    <t>MANO DE OBRA CAMBIO DE MOTOR Y MANTENIMIENTO</t>
  </si>
  <si>
    <t xml:space="preserve">Reparacion de arranque </t>
  </si>
  <si>
    <t xml:space="preserve">Bateria nueva </t>
  </si>
  <si>
    <t>Traslado grua</t>
  </si>
  <si>
    <t>Lavadero</t>
  </si>
  <si>
    <t xml:space="preserve">VEHICULO: SUZUKI SWIFT 2020 </t>
  </si>
  <si>
    <t>CLIENTE: LA AGRICOLA SA DE SEGUROS</t>
  </si>
  <si>
    <t>Carter motor</t>
  </si>
  <si>
    <t>Galón de aceite 5W30</t>
  </si>
  <si>
    <t>Palier con homocinetica y triceta delantero derecho</t>
  </si>
  <si>
    <t xml:space="preserve">Guardapolvo de triceta - incluye el palier </t>
  </si>
  <si>
    <t>Parrilla de suspensión con rotula delantero derecho</t>
  </si>
  <si>
    <t xml:space="preserve">Porta masa con ruleman delantero derecho </t>
  </si>
  <si>
    <t>Amortiguador delantero derecho - usado</t>
  </si>
  <si>
    <t xml:space="preserve">CLIENTE: RAWAD ULIX </t>
  </si>
  <si>
    <t>VEHICULO: KIA RIO AZUL MARINO</t>
  </si>
  <si>
    <t>PRESUPUESTO 04/12/2024</t>
  </si>
  <si>
    <t xml:space="preserve">Reten </t>
  </si>
  <si>
    <t>KM: 54.534</t>
  </si>
  <si>
    <t>Muñequin RH</t>
  </si>
  <si>
    <t>Precap RH</t>
  </si>
  <si>
    <t>Bieleta RH</t>
  </si>
  <si>
    <t>CLIENTE: MARA FATECHA</t>
  </si>
  <si>
    <t>VEHICULO: CITROEN C3</t>
  </si>
  <si>
    <t>CHAPA: BYR 687</t>
  </si>
  <si>
    <t>PRESUPUESTO 06/12/2024</t>
  </si>
  <si>
    <t>KM: 55.432</t>
  </si>
  <si>
    <t>Galón de aceite Shell 10w40</t>
  </si>
  <si>
    <t>ENTREGA</t>
  </si>
  <si>
    <t xml:space="preserve">CHASSIS: </t>
  </si>
  <si>
    <t>VEHICULO: WOLKSWAGEN AMAROK</t>
  </si>
  <si>
    <t>FILTRO DE AIRE - JAPONES</t>
  </si>
  <si>
    <t>FILTRO DE ACEITE - JAPONES</t>
  </si>
  <si>
    <t xml:space="preserve">FILTRO DE COMBUSTIBLE JAPONES </t>
  </si>
  <si>
    <t>PASTILLA LIMPIA PARABRISAS CONCENTRADO</t>
  </si>
  <si>
    <t>PRESUPUESTO REPUESTOS NUEVOS PARALELOS - IND. JAPONESA</t>
  </si>
  <si>
    <t>FILTRO DE CABINA</t>
  </si>
  <si>
    <r>
      <rPr>
        <b/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repuestos nuevos paralelos industria japonesa. </t>
    </r>
  </si>
  <si>
    <t>FECHA: 10/12/2024</t>
  </si>
  <si>
    <t>VEHICULO: HYUNDAI GRIS</t>
  </si>
  <si>
    <t>COLOR: PLATA</t>
  </si>
  <si>
    <t xml:space="preserve">Martillo de Leva admision </t>
  </si>
  <si>
    <t xml:space="preserve">Martillo de leva escape </t>
  </si>
  <si>
    <t>Reten frontal de levas</t>
  </si>
  <si>
    <t>Litros de aceite LIQUI MOLY 5W30</t>
  </si>
  <si>
    <t xml:space="preserve">Refrigerante </t>
  </si>
  <si>
    <t>Litros de aceite LIQUI MOLY 5W30 SINTETICO</t>
  </si>
  <si>
    <t xml:space="preserve">Lavadero </t>
  </si>
  <si>
    <t>Rectificacion de corona volante motor</t>
  </si>
  <si>
    <t>Alternador usado original</t>
  </si>
  <si>
    <t>Plato de presion</t>
  </si>
  <si>
    <t>Cojinete de empuje</t>
  </si>
  <si>
    <t>Disco de embrague</t>
  </si>
  <si>
    <t>Mano de obra (desmontar y montar motor, cambio de aceite, cambio de filtros, mantenimiento gral y refigerante)</t>
  </si>
  <si>
    <t>Cambio de reparo de bomba auxiliar</t>
  </si>
  <si>
    <t xml:space="preserve">Arandelas de picos </t>
  </si>
  <si>
    <t>Limpieza de radiador</t>
  </si>
  <si>
    <t>Cambio de tensor y polea de correa</t>
  </si>
  <si>
    <t>SALDO AL 16/12/2024</t>
  </si>
  <si>
    <t xml:space="preserve">Plato de presion - Nuevo original </t>
  </si>
  <si>
    <t xml:space="preserve">Cojinete de empuje - Nuevo original </t>
  </si>
  <si>
    <t xml:space="preserve">Disco de embrague - Nuevo original </t>
  </si>
  <si>
    <t>Bateria - Nueva</t>
  </si>
  <si>
    <t xml:space="preserve">Manguera Intercooler </t>
  </si>
  <si>
    <t xml:space="preserve">Multiple de escape con protector </t>
  </si>
  <si>
    <t xml:space="preserve">Bajada de escpe nuevo </t>
  </si>
  <si>
    <t xml:space="preserve">Depresor nuevo </t>
  </si>
  <si>
    <t>Caño refigerante de turbo</t>
  </si>
  <si>
    <t xml:space="preserve">Caños de vacio en gral </t>
  </si>
  <si>
    <t xml:space="preserve">Caño de calefaccion </t>
  </si>
  <si>
    <t xml:space="preserve">Caño de depurador </t>
  </si>
  <si>
    <t xml:space="preserve">Sensores en general </t>
  </si>
  <si>
    <t xml:space="preserve">Riel de pico con sensor </t>
  </si>
  <si>
    <t xml:space="preserve">Admision </t>
  </si>
  <si>
    <t>Medidor de aceite</t>
  </si>
  <si>
    <t>Actuador de turbo</t>
  </si>
  <si>
    <t xml:space="preserve">Soporte motor </t>
  </si>
  <si>
    <t>Tensor</t>
  </si>
  <si>
    <t xml:space="preserve">Sistema de conducto de picos </t>
  </si>
  <si>
    <t xml:space="preserve">Cuerpo mariposa  </t>
  </si>
  <si>
    <t xml:space="preserve">Enfriador </t>
  </si>
  <si>
    <t>REPUESTOS NUEVOS COLOCADOS</t>
  </si>
  <si>
    <r>
      <rPr>
        <b/>
        <i/>
        <u/>
        <sz val="11"/>
        <color theme="1"/>
        <rFont val="Aptos Narrow"/>
        <family val="2"/>
        <scheme val="minor"/>
      </rPr>
      <t xml:space="preserve">OBS: </t>
    </r>
    <r>
      <rPr>
        <i/>
        <sz val="11"/>
        <color theme="1"/>
        <rFont val="Aptos Narrow"/>
        <family val="2"/>
        <scheme val="minor"/>
      </rPr>
      <t xml:space="preserve">El costo total corresponde a todos los repuestos detallados, los mismos se encuentran puestos por el nuevo motor del vehiculo en cuestion; el precio mencionado seria el lote completo con iva incluido. </t>
    </r>
  </si>
  <si>
    <t xml:space="preserve">LITROS DE ACEITE LIQUI MOLY 5W30 FULL SINTETIC </t>
  </si>
  <si>
    <t>Reparacion de motorcito 4x4</t>
  </si>
  <si>
    <t>GRASA</t>
  </si>
  <si>
    <t>HOMOCINETICA NUEVA</t>
  </si>
  <si>
    <t xml:space="preserve">LAVADO Y ASPIRADO </t>
  </si>
  <si>
    <t>Mantenimiento de picos inyectores</t>
  </si>
  <si>
    <t xml:space="preserve">Lavado </t>
  </si>
  <si>
    <t xml:space="preserve">Verificacion completa, mano de obra </t>
  </si>
  <si>
    <t>PRESUPUESTO 18/12/2024</t>
  </si>
  <si>
    <t xml:space="preserve">VEHICULO: SUZUKI VITARA NEGRO </t>
  </si>
  <si>
    <t xml:space="preserve">CLIENTE: MANUEL IRALA </t>
  </si>
  <si>
    <t>BOMBA DE NAFTA VITARA</t>
  </si>
  <si>
    <t>REGULADOR DE VOLTAJE</t>
  </si>
  <si>
    <t xml:space="preserve">MOTOR PELADO </t>
  </si>
  <si>
    <t xml:space="preserve">MANO DE OBRA MOTOR, FILTRO DE ACEITE, 6LTS ACEITE LIQUI MOLY </t>
  </si>
  <si>
    <t>LIQUIDO REFRIGERANTE</t>
  </si>
  <si>
    <t>CAÑITO DE DIRECCION</t>
  </si>
  <si>
    <t xml:space="preserve">CAÑO DE CALEFACCION </t>
  </si>
  <si>
    <t xml:space="preserve">BOMBA DE DIRECCION </t>
  </si>
  <si>
    <t>BATERIA USADA</t>
  </si>
  <si>
    <t>MANO DE OBRA CAMBIO DE BOMBA DE NAFTA, LIMPIEZA Y TANQUE Y SANEADO DE CABLEADO</t>
  </si>
  <si>
    <t>TAPA DE RADIADOR</t>
  </si>
  <si>
    <t>PAGO A CUENTA BOMBA 23/12/2024</t>
  </si>
  <si>
    <t>SALDO A LA FECHA 27/12/2024</t>
  </si>
  <si>
    <t>PRESUPUESTO 27/12/2024</t>
  </si>
  <si>
    <t>CLIENTE: ADUARDO SCORZA</t>
  </si>
  <si>
    <t xml:space="preserve">FLUIDO DE DIRECCION </t>
  </si>
  <si>
    <t>CHAPA: BBE 489</t>
  </si>
  <si>
    <t>VEHICULO: TOYOTA FJ CRUISER</t>
  </si>
  <si>
    <t xml:space="preserve">CLIENTE: ROBERTO TORRES CARRILLO </t>
  </si>
  <si>
    <t>VEHICULO: HILUX BLANCA</t>
  </si>
  <si>
    <t>ROTULA IZQUIERDA</t>
  </si>
  <si>
    <t xml:space="preserve">GUARDAPOLVO LADO DERECHO </t>
  </si>
  <si>
    <t xml:space="preserve">MANO DE OBRA COMPLETA </t>
  </si>
  <si>
    <t>CHAPA: BSO 634</t>
  </si>
  <si>
    <t>TRABAJOS REALIZADOS 06/01/25</t>
  </si>
  <si>
    <t>KM: 257.237</t>
  </si>
  <si>
    <r>
      <rPr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El trabajo de mano de obra incluye desmonte completo lado izquierdo, cambio de rotula engranada, trabajo de torneria. Lado derecho desmonte completo de palier, limpieza con gasoil y engrase de tulipa y triceta, ajuste de soporte de bateria, limpieza de borne, ducha y aspirado. </t>
    </r>
  </si>
  <si>
    <t xml:space="preserve">FILTRO DE COMBUSTIBLE NUEVO </t>
  </si>
  <si>
    <t xml:space="preserve">VALVULA DE PRESION </t>
  </si>
  <si>
    <t>REPARO DE BOMBA DE FRENO</t>
  </si>
  <si>
    <t>FLUIDO DE FRENO</t>
  </si>
  <si>
    <t>SANEAMIENTO DE CABLEADO DE BOMBA</t>
  </si>
  <si>
    <t>LIMPIEZA DE CAÑERIA DE FRENO</t>
  </si>
  <si>
    <t>CAMBIO DE REPARO DE FRENO</t>
  </si>
  <si>
    <t>REGULACION DE FRENO TRASERO</t>
  </si>
  <si>
    <t>CONTROL DE PASTILLA</t>
  </si>
  <si>
    <t>CAMBIO DE FILTRO COMBUSTIBLE</t>
  </si>
  <si>
    <t xml:space="preserve">DETALLE DE LOS TRABAJOS REALIZADOS </t>
  </si>
  <si>
    <t>CLIENTE: DANIEL BURGOS</t>
  </si>
  <si>
    <t>KM: 217415</t>
  </si>
  <si>
    <t>CHAPA: XBD207</t>
  </si>
  <si>
    <t>SAVEIRO</t>
  </si>
  <si>
    <t xml:space="preserve">CAMBIO DE FILTROS </t>
  </si>
  <si>
    <t xml:space="preserve">LIMPIEZA DE PICOS </t>
  </si>
  <si>
    <t>BUJIAS NUEVAS</t>
  </si>
  <si>
    <t xml:space="preserve">VEHICULO: TOYOTA FUNCARGO BLANCO </t>
  </si>
  <si>
    <t xml:space="preserve">CLIENTE: ANDRES REY URUNAGA </t>
  </si>
  <si>
    <t>KM: 158465</t>
  </si>
  <si>
    <t>CHAPA: BYU977</t>
  </si>
  <si>
    <t>LIMPIEZA DE PICOS INYECTORES</t>
  </si>
  <si>
    <t xml:space="preserve">CAMBIO DE ORRINES DE PICOS </t>
  </si>
  <si>
    <t xml:space="preserve">CAMBIO DE VALVULAS DE PICOS </t>
  </si>
  <si>
    <t xml:space="preserve">CAMBIO DE BUJIAS </t>
  </si>
  <si>
    <t>DESMONTE Y LIMPIEZA COMPLETA DE CUERPO MARIPOSA</t>
  </si>
  <si>
    <t xml:space="preserve">MONTAJE DE CUERPO MARIPOSA </t>
  </si>
  <si>
    <t xml:space="preserve">VERIFICACION COMPLETA </t>
  </si>
  <si>
    <t xml:space="preserve">VEHICULO: TOYOTA TACOMA </t>
  </si>
  <si>
    <t>CHAPA: TIMO 001</t>
  </si>
  <si>
    <t xml:space="preserve">COSTOS Y GASTOS </t>
  </si>
  <si>
    <t>CINTILLOS</t>
  </si>
  <si>
    <t>CABLE MULTIFILAR</t>
  </si>
  <si>
    <t>CONECTORES PLASTICOS MACHO Y HEMBRA</t>
  </si>
  <si>
    <t>ZAPATA Y TAMBOR TRASERO</t>
  </si>
  <si>
    <t xml:space="preserve">RULEMAN </t>
  </si>
  <si>
    <t>CINTA VOLANTE</t>
  </si>
  <si>
    <t>FLAMEADOR DE GAS</t>
  </si>
  <si>
    <t>DISCOS DE CORTE</t>
  </si>
  <si>
    <t xml:space="preserve">RECTIFICACION DE DISCOS </t>
  </si>
  <si>
    <t>BUJES PARRILLA INFERIOR</t>
  </si>
  <si>
    <t>BUJES PARRILLA SUPERIOR</t>
  </si>
  <si>
    <t>BUJES TENSOR TRASERO</t>
  </si>
  <si>
    <t>REPARACION DE BIELETAS</t>
  </si>
  <si>
    <t xml:space="preserve">BUJE DE BARRA </t>
  </si>
  <si>
    <t>LITROS DE ACEITE LIQUI MOLY 5W30</t>
  </si>
  <si>
    <t xml:space="preserve">VEHICULO: SAVEIRO </t>
  </si>
  <si>
    <t>MANO DE OBRA FRENO VILLALBA</t>
  </si>
  <si>
    <t>MANO DE OBRA COLO</t>
  </si>
  <si>
    <t>Cinta Airbag volante - NUEVA</t>
  </si>
  <si>
    <t>CLIENTE: HUGO BENITEZ</t>
  </si>
  <si>
    <t xml:space="preserve">VEHICULO: </t>
  </si>
  <si>
    <t xml:space="preserve">RETROVISOR NUEVO - HILUX </t>
  </si>
  <si>
    <t>SOPORTE DE PARAGOLPE  NUEVO - HILUX</t>
  </si>
  <si>
    <t xml:space="preserve">FARO DELANTERO NUEVO - HILUX </t>
  </si>
  <si>
    <t xml:space="preserve">PARRILLA FRONTAL NUEVA - HILUX </t>
  </si>
  <si>
    <t>FAROS TRASEROS NUEVOS - DMAX</t>
  </si>
  <si>
    <t>PRESUPUESTO REPUESTOS NUEVOS</t>
  </si>
  <si>
    <t xml:space="preserve">MANO DE OBRA DE VILLALBA </t>
  </si>
  <si>
    <t>TORNERIA TREN DELANTERO</t>
  </si>
  <si>
    <t xml:space="preserve">Ruleman DEL. RH - NUEVO </t>
  </si>
  <si>
    <t>Instalacion de reflectores y buscahuellas (kit de instalacion, cintillos, cable multifilar, conectores y mano de obra )</t>
  </si>
  <si>
    <t>Mano de obra tren delantero (incluye grasa)</t>
  </si>
  <si>
    <t xml:space="preserve">Sensor de giro nuevo - EEUU </t>
  </si>
  <si>
    <t xml:space="preserve">Mano de obra de promagacion y configuracion del sensor </t>
  </si>
  <si>
    <t xml:space="preserve">Mano de obra completa trabajos de freno </t>
  </si>
  <si>
    <t xml:space="preserve">Rectificacion de tambor y reparacion de zapata </t>
  </si>
  <si>
    <t>CLIENTE: JESUS VILLASBOA</t>
  </si>
  <si>
    <t>VEHICULO: TOYOTA 4RUNNER</t>
  </si>
  <si>
    <t>TRABAJOS DE CLONACION</t>
  </si>
  <si>
    <t>TRABAJO DE COLO</t>
  </si>
  <si>
    <t xml:space="preserve">FUSILERA </t>
  </si>
  <si>
    <t>MANO DE OBRA ARMAR CABLEADO</t>
  </si>
  <si>
    <t xml:space="preserve">GASTOS DE GESTIONES EN GRAL </t>
  </si>
  <si>
    <t xml:space="preserve">PAGADO </t>
  </si>
  <si>
    <t>SALDO EN EFECTIVO</t>
  </si>
  <si>
    <t>ENTREA BANCO RODRIGO</t>
  </si>
  <si>
    <t xml:space="preserve">LUBRIMEC </t>
  </si>
  <si>
    <t xml:space="preserve">TODO REPUESTO </t>
  </si>
  <si>
    <t xml:space="preserve">CLIENTE: RUTH MONGELOS </t>
  </si>
  <si>
    <t xml:space="preserve">VEHICULO: TOYOTA PLATZ BLANCO </t>
  </si>
  <si>
    <t xml:space="preserve">JGO DE PASTILLAS DE FRENO </t>
  </si>
  <si>
    <t xml:space="preserve">RETEN DE JUNTA DE BALANCIN </t>
  </si>
  <si>
    <t>ZAPATA DE FRENO TRASERO</t>
  </si>
  <si>
    <t xml:space="preserve">VEHICULO: TOYOTA SURF </t>
  </si>
  <si>
    <t>PAGADO 13/01/2024 TRANSFERENCIA</t>
  </si>
  <si>
    <t xml:space="preserve">SALDO TENIA SALDO A SU FAVOR </t>
  </si>
  <si>
    <t>BUJE DE PERNO</t>
  </si>
  <si>
    <t xml:space="preserve">PAGO A CUENTA </t>
  </si>
  <si>
    <t xml:space="preserve">PRECAT LADO IZQ </t>
  </si>
  <si>
    <t>VEHICULO: TOYOTA SIENTA</t>
  </si>
  <si>
    <t xml:space="preserve">LIQUIDO PARA TORNILLOS </t>
  </si>
  <si>
    <t>BUJE AMORTIGUADOR DEL</t>
  </si>
  <si>
    <t xml:space="preserve">BUJE AMORTIGUADOR TRAS </t>
  </si>
  <si>
    <t>BUJE TENSOR TRASERO - CONICO</t>
  </si>
  <si>
    <t>CLIENTE: H3 AGROCHEMICALS - HUGO HUTZ</t>
  </si>
  <si>
    <t>VEHICULO: FORD RANGER</t>
  </si>
  <si>
    <t>PRESUPUESTO 15/01/2025</t>
  </si>
  <si>
    <t>INGRESO 15/01/2025</t>
  </si>
  <si>
    <t xml:space="preserve">CLIENTE: ARNALDO SAMANIEGO </t>
  </si>
  <si>
    <t>Galon aceite 10w40 VISTONY</t>
  </si>
  <si>
    <t xml:space="preserve">Jgo  pastillas de freno </t>
  </si>
  <si>
    <t>CLIENTE: JAZMIN BURGOS</t>
  </si>
  <si>
    <t>VEHICULO: TOYOTA RACTIS</t>
  </si>
  <si>
    <t>PARALELO</t>
  </si>
  <si>
    <t xml:space="preserve">ORIGINAL </t>
  </si>
  <si>
    <t>PRESUPUESTO 17/01/2024</t>
  </si>
  <si>
    <t>VEHICULO: TOYOTA HILUX</t>
  </si>
  <si>
    <t>COSTOS 17/01/2024</t>
  </si>
  <si>
    <t>Guardapolvo homocinetica</t>
  </si>
  <si>
    <t xml:space="preserve">Jgo pastillas de freno </t>
  </si>
  <si>
    <t xml:space="preserve">Buje estabilizador </t>
  </si>
  <si>
    <t xml:space="preserve">Zapatas nuevas </t>
  </si>
  <si>
    <t>Alineacion y pisada</t>
  </si>
  <si>
    <t xml:space="preserve">Bieleta RH </t>
  </si>
  <si>
    <t xml:space="preserve">Bieleta LH </t>
  </si>
  <si>
    <t xml:space="preserve">Buje de parrilla inferior - chico </t>
  </si>
  <si>
    <t xml:space="preserve">Buje de parrilla inferior - grande </t>
  </si>
  <si>
    <t>Reparacion de frenos traseros con rectificacion</t>
  </si>
  <si>
    <t>TOYOTOSHI</t>
  </si>
  <si>
    <t xml:space="preserve">CLIENTE: SONIA </t>
  </si>
  <si>
    <t>VEHICULO: KIA SORENTO</t>
  </si>
  <si>
    <t>PRESUPUESTO 10/04/2024</t>
  </si>
  <si>
    <t>PRESUPUESTO 17/07/2024</t>
  </si>
  <si>
    <t xml:space="preserve">JGO PASTILLAS DE FRENO </t>
  </si>
  <si>
    <t>GALONES DE ACEITE VISTONY  10W40</t>
  </si>
  <si>
    <t xml:space="preserve">CLIENTE: PILAR VAZQUEZ </t>
  </si>
  <si>
    <t>CLIENTE: PILAR VAZQUEZ</t>
  </si>
  <si>
    <t>Mano de obra cambio de ruleman, soporte y parte electrica</t>
  </si>
  <si>
    <t>Ajuste de cremallera</t>
  </si>
  <si>
    <t xml:space="preserve">VEHICULO: IST GRIS PLATA </t>
  </si>
  <si>
    <t xml:space="preserve">Ruleman de masa </t>
  </si>
  <si>
    <t>KM: 262450</t>
  </si>
  <si>
    <t>COMISION KIKE</t>
  </si>
  <si>
    <t>ROTULA SUPERIOR</t>
  </si>
  <si>
    <t>BUJE ESTABILIZADOR DELANTERO</t>
  </si>
  <si>
    <t>PASTILLA DE FRENO TRASERO</t>
  </si>
  <si>
    <t>PASTILLA DE FRENO DELANTERO</t>
  </si>
  <si>
    <t>GUARDAPOLVO CREMALLERA</t>
  </si>
  <si>
    <t xml:space="preserve">COMISION KIKE </t>
  </si>
  <si>
    <t xml:space="preserve">Enchufe de foco nuevo </t>
  </si>
  <si>
    <t>PRESUPUESTO 18/01/2024</t>
  </si>
  <si>
    <t>Foco Narva HAL. Alta</t>
  </si>
  <si>
    <t xml:space="preserve">Soporte de caja superior </t>
  </si>
  <si>
    <t>Soporte de caja inferior</t>
  </si>
  <si>
    <t>Tasa de rueda</t>
  </si>
  <si>
    <t xml:space="preserve">OBS: En  esta oportunidad se coloco el prisionero de rueda pendientede la ultima visita, se coloco la tasa pendiente que quedo en el local y tambien se coloco una tasa nueva cortesia de la casa; los precios incluyen IVA.- </t>
  </si>
  <si>
    <t>Lavado de cortesia</t>
  </si>
  <si>
    <t>A CUENTA 20/01/2025</t>
  </si>
  <si>
    <t xml:space="preserve">LAVADERO </t>
  </si>
  <si>
    <t>PAGO A CUENTA 18/01</t>
  </si>
  <si>
    <t xml:space="preserve">MANO DE OBRA VILLALBA </t>
  </si>
  <si>
    <t xml:space="preserve">BATERIA NUEVA - </t>
  </si>
  <si>
    <t>VEHICULO: TOYOTA HILUX SURF</t>
  </si>
  <si>
    <t>BUJE PARRILLA SUPERIOR</t>
  </si>
  <si>
    <t>BUJE PARRILLA INFERIOR</t>
  </si>
  <si>
    <t>BUJE AMORTIGUADOR</t>
  </si>
  <si>
    <t>ROTULA SUPERIORES</t>
  </si>
  <si>
    <t>ROTULA INFERIORES</t>
  </si>
  <si>
    <t xml:space="preserve">TORNERIA ROTULAS </t>
  </si>
  <si>
    <t>TRABAJOS REALIZADOS 23/01/25</t>
  </si>
  <si>
    <t xml:space="preserve">GUARDAPOLVO DE HOMOCINETCA </t>
  </si>
  <si>
    <t>PRESUPUESTO 23/01/2024</t>
  </si>
  <si>
    <t>CAMBIO BIELETAS</t>
  </si>
  <si>
    <t>CREMALLERA NUEVA</t>
  </si>
  <si>
    <t>TRABAJOS REALIZADOS FECHA 23/01/2025</t>
  </si>
  <si>
    <t xml:space="preserve">REPARACION LEVANTA VIDRIOS </t>
  </si>
  <si>
    <t>7,5LTS</t>
  </si>
  <si>
    <t>ACEITE DIF LIQUI MOLY 75W90 GL5</t>
  </si>
  <si>
    <t>5LTS</t>
  </si>
  <si>
    <t xml:space="preserve">TORNILLOS DE PARRILLA </t>
  </si>
  <si>
    <t>TORNILLOS DE PARRILLA</t>
  </si>
  <si>
    <t xml:space="preserve">TRICETA LH </t>
  </si>
  <si>
    <t xml:space="preserve">GUARDAPOLVO DIFERENCIAL </t>
  </si>
  <si>
    <t>ACEITE MOTOR  MOLYGEN NEW 5W30</t>
  </si>
  <si>
    <t>CAMBIO DE FOCO</t>
  </si>
  <si>
    <t>CHAPAS DE SEGURO DE FRENO</t>
  </si>
  <si>
    <t>LIMPIEZA DE CUERPO DE MARIPOSA</t>
  </si>
  <si>
    <t>VEHICULO: KIA PICANTO</t>
  </si>
  <si>
    <t>PRESUPUESTO 24/01/2025</t>
  </si>
  <si>
    <t xml:space="preserve">PASTILLA DE FRENO </t>
  </si>
  <si>
    <t>BOMBA DE DIRECCION HIDRAULICA</t>
  </si>
  <si>
    <t>CHAPA: OBE 997</t>
  </si>
  <si>
    <t>BULON</t>
  </si>
  <si>
    <t>TUERCA</t>
  </si>
  <si>
    <t>ARANDELAS</t>
  </si>
  <si>
    <t xml:space="preserve">TORNERIA RULEMAN </t>
  </si>
  <si>
    <t xml:space="preserve">LIMPIEZA DE PICOS INYECTORES </t>
  </si>
  <si>
    <t>PAGO A CUENTA 25/01/2025</t>
  </si>
  <si>
    <t xml:space="preserve"> A CUENTA CHEQUE 05/12/2024</t>
  </si>
  <si>
    <t>PAGO A CUENTA 20/12/2024</t>
  </si>
  <si>
    <t>Ruleman de palier</t>
  </si>
  <si>
    <t>Reten de palier</t>
  </si>
  <si>
    <t>Cilindro de freno</t>
  </si>
  <si>
    <t xml:space="preserve">Aceite de caja 80-90 KENDALL </t>
  </si>
  <si>
    <t>Aceite valvoline 80-90 p/ diferencial autoblocante</t>
  </si>
  <si>
    <t>Ducto de freno trasero corto</t>
  </si>
  <si>
    <t>Ducto de freno trasero largo</t>
  </si>
  <si>
    <t>Caño de respiradero de diferencial</t>
  </si>
  <si>
    <t>fluido de frenos</t>
  </si>
  <si>
    <t>Juego de pastillas Japones</t>
  </si>
  <si>
    <t>Centralizador de cardan</t>
  </si>
  <si>
    <t>Cruceta cardan</t>
  </si>
  <si>
    <t>Seguro de diferencial</t>
  </si>
  <si>
    <t>Reten de diferencial trasero</t>
  </si>
  <si>
    <t>Ruleman de Diferencial</t>
  </si>
  <si>
    <t>Palier trasero derecho</t>
  </si>
  <si>
    <t>Soporte de Caja</t>
  </si>
  <si>
    <t>Cojinete de empuje 555</t>
  </si>
  <si>
    <t>Plato de presion mas disco de embrague LUK</t>
  </si>
  <si>
    <t xml:space="preserve">Ruleman piloto central con calce </t>
  </si>
  <si>
    <t>Ruleman piloto de eje de mando</t>
  </si>
  <si>
    <t>Reten trasero 32-53-7 original</t>
  </si>
  <si>
    <t>Reten frontal 43-58-8 original</t>
  </si>
  <si>
    <t>anillo sincronizador de 5ta original</t>
  </si>
  <si>
    <t>anillo sincronizador de 2da original</t>
  </si>
  <si>
    <t>anillo sincronizador de 1ra original</t>
  </si>
  <si>
    <t>Cambio de carcasa de caja mas cambio de sincronizadores</t>
  </si>
  <si>
    <t>ACEITE MOTOR VISTONY 10W40</t>
  </si>
  <si>
    <t xml:space="preserve">LAVADO DE CORTESIA </t>
  </si>
  <si>
    <t>TRABAJOS 27/01/2025</t>
  </si>
  <si>
    <t>MANTENIMIENTO DE INYECCION Y BUJIAS NUEVAS</t>
  </si>
  <si>
    <t>RECTIFICACION DE DISCOS</t>
  </si>
  <si>
    <t>MANO DE OBRA CAMBIO DE PASTILLAS</t>
  </si>
  <si>
    <t>CAMBIO DE BOBINA CON MANO DE OBRA INCL</t>
  </si>
  <si>
    <t xml:space="preserve">BOBINA </t>
  </si>
  <si>
    <t xml:space="preserve">CLIENTE: OSVALDO </t>
  </si>
  <si>
    <t>PRESUPUESTO 28/01/2025</t>
  </si>
  <si>
    <t>Rectificacion de discos traseros</t>
  </si>
  <si>
    <t>RULEMAN DELANTERO</t>
  </si>
  <si>
    <t>PAGO A CUENTA 27/01</t>
  </si>
  <si>
    <t>CARDAN DE DIRECCION</t>
  </si>
  <si>
    <t xml:space="preserve">FLOTADOR DE COMBUSTIBLE NUEVO </t>
  </si>
  <si>
    <t>LAVADO DE CORTESIA</t>
  </si>
  <si>
    <t>ACEITE MOTOR VISTONY 20w50</t>
  </si>
  <si>
    <t>LIQUI MOLY CORTA HUMO</t>
  </si>
  <si>
    <t>TRABAJOS DE MECANICA GENERAL 07/10/2024</t>
  </si>
  <si>
    <t xml:space="preserve">PAGADO EL 23/10/2024 DEPOSITO EN EFECTIVO </t>
  </si>
  <si>
    <t>SALDO TOTAL CELERIO E I10</t>
  </si>
  <si>
    <t xml:space="preserve">CARDAN DE DIRECCION - ORIGINAL </t>
  </si>
  <si>
    <t>CREMALLERA - NUEVA</t>
  </si>
  <si>
    <t>BUJE PARRILLA SUPERIOR - NUEVO</t>
  </si>
  <si>
    <t>BUJE PARRILLA INFERIOR - NUEVO</t>
  </si>
  <si>
    <t>BUJE AMORTIGUADOR - NUEVO</t>
  </si>
  <si>
    <t>ROTULA SUPERIORES - NUEVO</t>
  </si>
  <si>
    <t>ROTULA INFERIORES - NUEVO</t>
  </si>
  <si>
    <t>BIELETAS - NUEVAS</t>
  </si>
  <si>
    <t xml:space="preserve">TRICETA LH - ORIGINAL </t>
  </si>
  <si>
    <t>GUARDAPOLVO HOMOCINETICA - NUEVO</t>
  </si>
  <si>
    <t>GUARDAPOLVO DIFERENCIAL - NUEVO</t>
  </si>
  <si>
    <t>BULON, TUERCAS Y ARANDELAS - NUEVAS</t>
  </si>
  <si>
    <t>MUÑEQUIN - NUEVO</t>
  </si>
  <si>
    <t xml:space="preserve">VENTA </t>
  </si>
  <si>
    <t>BUJE DE BARRA ESTABLIZADORA</t>
  </si>
  <si>
    <t>BOMBA DE DIRECCION HIDRAULICA - NUEVA DE HIERRO</t>
  </si>
  <si>
    <t>TOTAL PRIMERA PARTE PAGADO 28/01/2025</t>
  </si>
  <si>
    <t>ATF ROJO</t>
  </si>
  <si>
    <t xml:space="preserve">TRABAJOS DE ADAPTACION CREMALLERA </t>
  </si>
  <si>
    <t>CAMBIO DE ESCAPE DEL MEDIO AL FINAL</t>
  </si>
  <si>
    <t xml:space="preserve">5009600 NICOL YANINA PORTILLO </t>
  </si>
  <si>
    <t>Cremallera nueva</t>
  </si>
  <si>
    <t xml:space="preserve">Cremallera nueva </t>
  </si>
  <si>
    <t xml:space="preserve">Zapatas nuevas - Original Toyotoshi </t>
  </si>
  <si>
    <t xml:space="preserve">Jgo pastillas de freno - Original Toyotoshi </t>
  </si>
  <si>
    <t>TRABAJOS REALIZADOS 29/01/2024</t>
  </si>
  <si>
    <t>CHAPA: SGA007</t>
  </si>
  <si>
    <t>KM: 176.704</t>
  </si>
  <si>
    <t xml:space="preserve">Rotula inferior </t>
  </si>
  <si>
    <t xml:space="preserve">Rotula superior </t>
  </si>
  <si>
    <t xml:space="preserve">Buje de parrilla superior </t>
  </si>
  <si>
    <t xml:space="preserve">COSTOS </t>
  </si>
  <si>
    <t>Rotula superior</t>
  </si>
  <si>
    <t>VEHICULO: ISUZU D-MAX</t>
  </si>
  <si>
    <t>CHAPA: AASP 852</t>
  </si>
  <si>
    <t>KM: 36.855</t>
  </si>
  <si>
    <t xml:space="preserve">Reparacion de homocinetica, puntera y tulipa, mantenimiento de tulipa y guardapolvos </t>
  </si>
  <si>
    <t>Servicio de traslado</t>
  </si>
  <si>
    <t xml:space="preserve">Lavado de cortesia </t>
  </si>
  <si>
    <t xml:space="preserve">OBS: Los precios incluyen IVA.- </t>
  </si>
  <si>
    <t xml:space="preserve">REFUERZO DE DE CHASIS DELANTERO IZQUIERO, REFUERZO CON PLANCHUELA 1/2, REFUERZO DE CREMALLERA CENTRALIZADA, DESMONTAR Y MONTAR COLUMNA COMPLETA </t>
  </si>
  <si>
    <t>CHAPA: BEX302</t>
  </si>
  <si>
    <t>KM: 337.422</t>
  </si>
  <si>
    <t>CHAPA: HBX298</t>
  </si>
  <si>
    <t>KM: 95.033</t>
  </si>
  <si>
    <t>TRABAJO DE REPARACION DE FRENO 08/01/2025</t>
  </si>
  <si>
    <t>TRABAJO DE SENSOR DE GIRO 24/12/2024</t>
  </si>
  <si>
    <t xml:space="preserve">GRAMPA CON GOMA </t>
  </si>
  <si>
    <t xml:space="preserve">PLANCHUELAS DE ELASTICOS </t>
  </si>
  <si>
    <t xml:space="preserve">GRASA </t>
  </si>
  <si>
    <t xml:space="preserve">Bombin de embrague </t>
  </si>
  <si>
    <t>Bomba auxiliar</t>
  </si>
  <si>
    <t xml:space="preserve">FOCO, TAPA TRASERA, FUSIBLE, </t>
  </si>
  <si>
    <t>CAMBIO DE FOCOS</t>
  </si>
  <si>
    <t>REPARACION DE CABLEADO Y PARTE ELECTRICA TAPA TRASERA</t>
  </si>
  <si>
    <t>COLOCACION DE FUSIBLE NUEVO</t>
  </si>
  <si>
    <t>PRESUPUESTO 30/01/2024</t>
  </si>
  <si>
    <t>TORNILLO</t>
  </si>
  <si>
    <t>TOTAL A PAGAR</t>
  </si>
  <si>
    <t xml:space="preserve">AMORTIGUADORES </t>
  </si>
  <si>
    <t>TIO VICTOR</t>
  </si>
  <si>
    <t>Buje de parrilla superior - Original Toyotoshi</t>
  </si>
  <si>
    <t xml:space="preserve">Alineacion y rotacion </t>
  </si>
  <si>
    <t xml:space="preserve">ALINEACION, PISADA Y CORRECCION </t>
  </si>
  <si>
    <t>GUARDAPOLVO DE CREMALLERA</t>
  </si>
  <si>
    <t>MOTORCITO LEVANTAVIDRIO</t>
  </si>
  <si>
    <t xml:space="preserve">MOTORCITO LEVANTA VIDRIO COMPLETO </t>
  </si>
  <si>
    <r>
      <rPr>
        <b/>
        <i/>
        <u/>
        <sz val="11"/>
        <color theme="1"/>
        <rFont val="Aptos Narrow"/>
        <family val="2"/>
        <scheme val="minor"/>
      </rPr>
      <t>OBS:</t>
    </r>
    <r>
      <rPr>
        <i/>
        <sz val="11"/>
        <color theme="1"/>
        <rFont val="Aptos Narrow"/>
        <family val="2"/>
        <scheme val="minor"/>
      </rPr>
      <t xml:space="preserve">  Todos los precios incluyen IVA.- </t>
    </r>
  </si>
  <si>
    <t>TRABAJOS REALIZADOS 31/01/2024</t>
  </si>
  <si>
    <t>PAGO TOTAL 31/01/2025</t>
  </si>
  <si>
    <t>BUJES DE AMORTIGUADORES DELANTEROS</t>
  </si>
  <si>
    <t xml:space="preserve">ARRANQUE ORIGINAL RECIEN IMPORTADO </t>
  </si>
  <si>
    <t>PAGADO TOTAL 01/02/2025</t>
  </si>
  <si>
    <t xml:space="preserve">COMISION PENDIENTE KIKE 100.000 </t>
  </si>
  <si>
    <t>PRESUPUESTO 03/02/2025</t>
  </si>
  <si>
    <t>PRESUPUESTO 30/01/2025</t>
  </si>
  <si>
    <t>PRESUPUESTO 04/02/2025</t>
  </si>
  <si>
    <t xml:space="preserve">REPARACION DE CUERPO DE ACELERACION </t>
  </si>
  <si>
    <t>SALDO ANTERIOR</t>
  </si>
  <si>
    <t>MOTO: CRF 250F</t>
  </si>
  <si>
    <t xml:space="preserve">VEHICULO: MERCEDES BENZ SPRINTER </t>
  </si>
  <si>
    <t>ACEITE MOTOR LIQUI MOLY 5W30</t>
  </si>
  <si>
    <t>PRESUPUESTO 29/01/2025</t>
  </si>
  <si>
    <t>KM: 153863</t>
  </si>
  <si>
    <t xml:space="preserve">RECTIFICACION DE DISCOS DELANTEROS </t>
  </si>
  <si>
    <t>JGO DE PASTILLAS DE FRENO DELANTERAS</t>
  </si>
  <si>
    <t xml:space="preserve">RECTIFICACION DE TAMBORES TRASEROS </t>
  </si>
  <si>
    <t>CONFECCION DE ZAPATAS TRASERAS</t>
  </si>
  <si>
    <t>DIAGNOSTICO COMPUTARIZADO, CONTROL DE SISTEMA DE COMBUSTIBLE E INYECCION</t>
  </si>
  <si>
    <t xml:space="preserve">DIAGNOSTICO COMPUTARIZADO Y CONFIGURACION DEL SISTEMA COMPLETO DE AIRBAG Y SENSORES ABS </t>
  </si>
  <si>
    <t xml:space="preserve">CINTA AIRBAG NUEVA ORIGINAL </t>
  </si>
  <si>
    <t xml:space="preserve">MANO DE OBRA TRABAJOS DE SENSORES, RULEMANES Y MASA </t>
  </si>
  <si>
    <t>MAT.: AALV 135</t>
  </si>
  <si>
    <t>7LTS</t>
  </si>
  <si>
    <t>ASISTENCIA COMPUTARIZADA "IN SITU" POR BLOQUEO DEL SISTEMA DEL VEHICULO</t>
  </si>
  <si>
    <t xml:space="preserve">SENSOR DE ABS - NUEVO </t>
  </si>
  <si>
    <t>SENSOR DE ABS - USADO</t>
  </si>
  <si>
    <t xml:space="preserve">SERVICIO DE GRUA PARA EL TRASLADO DEL VEHICULO </t>
  </si>
  <si>
    <t>MANO DE OBRA TRABAJO DE FRENO</t>
  </si>
  <si>
    <t xml:space="preserve">GRUA VILLA OLIVA - ASU - COLO </t>
  </si>
  <si>
    <t>RECTIFICACION DE TAMBORES TRASEROS Y ZAPATAS</t>
  </si>
  <si>
    <t xml:space="preserve">COLOCACION SENSOR DE PRUEBA COLO </t>
  </si>
  <si>
    <t xml:space="preserve">CORREA DE ALTERNADOR </t>
  </si>
  <si>
    <t xml:space="preserve">CORREA DE ALTERNADOR NUEVO </t>
  </si>
  <si>
    <t>MAT: AALV 135</t>
  </si>
  <si>
    <t>MANO DE OBRA MANTENIMIENTO</t>
  </si>
  <si>
    <t>BUSCAHUELLAS</t>
  </si>
  <si>
    <t>PAGADO POR ARRANQUE 05/02/2025</t>
  </si>
  <si>
    <t xml:space="preserve">BARRA LED </t>
  </si>
  <si>
    <t xml:space="preserve">AMORTIGUADORES NUEVOS </t>
  </si>
  <si>
    <t xml:space="preserve">REPARACION DE BOTON DE ALARMA </t>
  </si>
  <si>
    <t>MANO DE OBRA COMPLETA PARTE ELECTRICA Y MECANICA</t>
  </si>
  <si>
    <t>PAR DE FOCOS NUEVOS KOJIMA - NARVA BLANCO</t>
  </si>
  <si>
    <t>SALDO A PAGAR 12/02/2025</t>
  </si>
  <si>
    <t>ACEITE 10W30</t>
  </si>
  <si>
    <t xml:space="preserve">2Lts. </t>
  </si>
  <si>
    <t>JGO DE FILTRO DE COMBUSTIBLE</t>
  </si>
  <si>
    <t>MANO DE OBRA, ASISTENCIA "IN SITU" Y TRASLADO</t>
  </si>
  <si>
    <t xml:space="preserve">TAPIZADO </t>
  </si>
  <si>
    <t>CABLEADO DE PUERTA</t>
  </si>
  <si>
    <t>FUSILERA</t>
  </si>
  <si>
    <t xml:space="preserve">MOTOR LEVANTA VIDRIO </t>
  </si>
  <si>
    <t>VEHICULO: TOYOTA PREMIO 2008</t>
  </si>
  <si>
    <t>PRESUPUESTO 14/02/2025</t>
  </si>
  <si>
    <t>TAPIZADO DE PUERTA COMPLETO</t>
  </si>
  <si>
    <t xml:space="preserve">FUSILERA INTERNA ELECTRONICA </t>
  </si>
  <si>
    <t>KM: 80.782</t>
  </si>
  <si>
    <t>CHAPA: AAMI176</t>
  </si>
  <si>
    <t>RECONSTRUCCION DE CABLEADO DE PUERTAS</t>
  </si>
  <si>
    <t xml:space="preserve">CLIENTE: MARIA ZAIDA FACETTI </t>
  </si>
  <si>
    <t>CIRUPLAST</t>
  </si>
  <si>
    <t>FORRADO CON TELA AISLANTE MOTOR LEVANTA VIDRIO</t>
  </si>
  <si>
    <t>ASISTENCIA COMPUTARIZADA "IN SITU" POR BLOQUEO DEL SISTEMA DEL VEHICULO POR FALTA DE COMBUSTIBLE</t>
  </si>
  <si>
    <t xml:space="preserve">SERVICIO DE GRUA Y TRASLADO </t>
  </si>
  <si>
    <t>REPARACION DE TAPIZADO</t>
  </si>
  <si>
    <t xml:space="preserve">LIMPIEZA INTEGRAL BASICA DE TAPIZADO </t>
  </si>
  <si>
    <t>LIMPIEZA INTERIOR</t>
  </si>
  <si>
    <t>CUBIERTAS NUEVAS 205/75R XBRI</t>
  </si>
  <si>
    <t>POLEA TENSOR</t>
  </si>
  <si>
    <t xml:space="preserve">CORREA CENTRAL </t>
  </si>
  <si>
    <t>JGO DE PASTILLAS DE FRENO DELANTERO</t>
  </si>
  <si>
    <t>MANGUERA INTERCOOLER</t>
  </si>
  <si>
    <t>BRAZO TENSOR CORREA</t>
  </si>
  <si>
    <t xml:space="preserve">TRABAJO COLO </t>
  </si>
  <si>
    <t xml:space="preserve">CAMION: SCANIA </t>
  </si>
  <si>
    <t>CHAPA: BZH 067</t>
  </si>
  <si>
    <t>SERVICIO DE AUXILIO TERCERIZADO</t>
  </si>
  <si>
    <t>CHAPA: AABZ 666</t>
  </si>
  <si>
    <t>PRESUPUESTO 05/02/2025</t>
  </si>
  <si>
    <t>TRABAJOS 12/02/2025</t>
  </si>
  <si>
    <t>RECONFIGURACION DE COMPUTADORA, RECETEO, DIAGNOSTICO, RECONFIGURACION DE VARIABLE DE TURBO, RECONFIGURACION DE BOMBA, PICOS INYECTORES, SISTEMA DE INYECCION EN GENERAL</t>
  </si>
  <si>
    <t xml:space="preserve">DMAX </t>
  </si>
  <si>
    <t>RANGER</t>
  </si>
  <si>
    <t xml:space="preserve">MOTO </t>
  </si>
  <si>
    <t>SCANIA</t>
  </si>
  <si>
    <t>SPRINTER</t>
  </si>
  <si>
    <t xml:space="preserve">VEHICULO </t>
  </si>
  <si>
    <t>HUGO HUTZ H3</t>
  </si>
  <si>
    <t>PAGADO EFECTIVO 13/02/2025</t>
  </si>
  <si>
    <t xml:space="preserve">SALDO A PAGAR </t>
  </si>
  <si>
    <t>CLIENTE: VICTOR ZARATE - ANGUS</t>
  </si>
  <si>
    <t>VEHICULO: TOYOTA TACOMA 2016</t>
  </si>
  <si>
    <t>KM: 86911</t>
  </si>
  <si>
    <t>CHAPA: REY 018</t>
  </si>
  <si>
    <t xml:space="preserve">FAROS DELANTEROS NUEVOS </t>
  </si>
  <si>
    <t xml:space="preserve">SANEAMIENTO DE CABLES DE LUZ CHICA </t>
  </si>
  <si>
    <t xml:space="preserve">RECETEO DE CHECK </t>
  </si>
  <si>
    <t xml:space="preserve">INSTALACION DE LUZ DE PIOJO </t>
  </si>
  <si>
    <t>FOCOS LUZ CHICA KOJIMA</t>
  </si>
  <si>
    <t>CHAPA: REY018</t>
  </si>
  <si>
    <t>SANEAMIENTO DE CABLES DE LUZ CHICA, RECETEO CHECK E INSTALACION DE LUCES DE PIOJO</t>
  </si>
  <si>
    <t xml:space="preserve">CAMBIO DE BOMBA DE AGUA </t>
  </si>
  <si>
    <t xml:space="preserve">LIMPIEZA DE INTERCOOLER </t>
  </si>
  <si>
    <t xml:space="preserve">RECOMENDACIONES: </t>
  </si>
  <si>
    <t xml:space="preserve">MANTENIMIENTO DE POLEA ALTERNADOR </t>
  </si>
  <si>
    <t xml:space="preserve">CLIENTE: ISRAEL CARDOZO </t>
  </si>
  <si>
    <t>VEHICULO: TOYOTA TACOMA 2013</t>
  </si>
  <si>
    <t>RULEMAN</t>
  </si>
  <si>
    <t xml:space="preserve">TORNERIA </t>
  </si>
  <si>
    <t>GRUA</t>
  </si>
  <si>
    <t xml:space="preserve">SENSORES DE RUEDA </t>
  </si>
  <si>
    <t>CHAPA: BLL 923</t>
  </si>
  <si>
    <t>PAGO EN CHEQUE 14/02</t>
  </si>
  <si>
    <t xml:space="preserve">PAGO INICIAL </t>
  </si>
  <si>
    <t>PAGO A CUENTA EN EFECTIVO 15/02/2025</t>
  </si>
  <si>
    <t xml:space="preserve">ESPEJOS RETROVISORES </t>
  </si>
  <si>
    <t>LAVADO Y ASPIRADO</t>
  </si>
  <si>
    <t>MANO DE OBRA RESTANTE</t>
  </si>
  <si>
    <t xml:space="preserve">PAGADO A GABY </t>
  </si>
  <si>
    <t xml:space="preserve">COMBUSTIBLE </t>
  </si>
  <si>
    <t>TRABAJOS REALIZADOS 19/02/2024</t>
  </si>
  <si>
    <t>TOTAL SEGUNDA PARTE PAGADO 29/01/2025</t>
  </si>
  <si>
    <t xml:space="preserve">CUBIERTAS </t>
  </si>
  <si>
    <t>PAGADO 19/02/2025</t>
  </si>
  <si>
    <t xml:space="preserve">KIT DE EMBRAGUE Y COJINETE COMPLETO </t>
  </si>
  <si>
    <t>PRESUPUESTO 18/02/2025</t>
  </si>
  <si>
    <t>CLIENTE: CARLOS DUARTE</t>
  </si>
  <si>
    <t>VEHICULO:SUBARU FORESTER</t>
  </si>
  <si>
    <t xml:space="preserve">RULEMAN ALTERNADOR </t>
  </si>
  <si>
    <t>RULEMAN ALTERNADOR - CHICO</t>
  </si>
  <si>
    <t>PAGADO 18/02/2025</t>
  </si>
  <si>
    <t>VEHICULO: SUZUKI VITARA</t>
  </si>
  <si>
    <t>TRABAJOS DE MECANICA GENERAL 19/02/2025</t>
  </si>
  <si>
    <t>GALONES LIQUI MOLY  5W40</t>
  </si>
  <si>
    <t>KM: 133.148</t>
  </si>
  <si>
    <t>KM: 150.353</t>
  </si>
  <si>
    <t xml:space="preserve">REJILLA ORIGIANL - AA </t>
  </si>
  <si>
    <t>RECTIFICACION DE CORONA VOLANTE</t>
  </si>
  <si>
    <t>KM: 177.461</t>
  </si>
  <si>
    <t xml:space="preserve">OBS:  Todos los precios incluyen IVA.- </t>
  </si>
  <si>
    <t xml:space="preserve">RETEN SEMI EJE - NUEVO ORIGINAL </t>
  </si>
  <si>
    <t>RODILLO SEMI-EJE - NUEVO ORIGINAL</t>
  </si>
  <si>
    <t xml:space="preserve">REPARACION DE ZAPATAS </t>
  </si>
  <si>
    <t xml:space="preserve">3Lts. </t>
  </si>
  <si>
    <t>ACEITE DIFERENCIAL VALVOLINE 75W90</t>
  </si>
  <si>
    <t xml:space="preserve">OBS: El tipo y marca de aceite utilizado en esta ocasion es de alto rendimiento y resistencia atendiendo las tareas que realiza el vehiculo en cuestion. Todos los precios incluyen IVA.- </t>
  </si>
  <si>
    <t>TRABAJOS DE MECANICA GENERAL 21/02/2025</t>
  </si>
  <si>
    <t>CHAPA: AAGH 553</t>
  </si>
  <si>
    <t xml:space="preserve">ESPIRALES TRASEROS </t>
  </si>
  <si>
    <t>CHAPERIA TERCERIZADA PARAGOLPE Y FRENTE</t>
  </si>
  <si>
    <t xml:space="preserve">LAVADO COMPLETO </t>
  </si>
  <si>
    <t xml:space="preserve">PAGADO FECHA 20/02/2025 </t>
  </si>
  <si>
    <t>PENDIENTE DE PAGO REJILLA DE AA</t>
  </si>
  <si>
    <t>PAGO A CUENTA 24/02/2025</t>
  </si>
  <si>
    <t>PRESUPUESTO 24/02/2025</t>
  </si>
  <si>
    <t>SALDO MANO OBRA GABI CAJITA</t>
  </si>
  <si>
    <t>PAGO A GABI CAJISTA - DON SANTIAGO PAGADO</t>
  </si>
  <si>
    <t>CREMALEERA NUEVA</t>
  </si>
  <si>
    <t>CLIENTE: CESAR AMARILLA</t>
  </si>
  <si>
    <t>VEHICULO: KIA SORENTO GRIS PLATA</t>
  </si>
  <si>
    <t>AMORTIGUADORES DELANTEROS</t>
  </si>
  <si>
    <t>ROTULAS INFERIORES</t>
  </si>
  <si>
    <t>KIT DE PASTILLA DE FRENO TRASERO</t>
  </si>
  <si>
    <t>CHAPA: BKR489</t>
  </si>
  <si>
    <t>KM: 199221</t>
  </si>
  <si>
    <t>TRABAJOS 25/02/2025</t>
  </si>
  <si>
    <t>Verificacion de frenos y regulacion de zapata</t>
  </si>
  <si>
    <t xml:space="preserve">Galones de aceite 5w30 MOLYGEN NEW LIQUI MOLY </t>
  </si>
  <si>
    <t>Lavado</t>
  </si>
  <si>
    <t xml:space="preserve">Combustible </t>
  </si>
  <si>
    <t>VEHICULO: TOYOTA PRADO</t>
  </si>
  <si>
    <t>TRABAJOS REALIZADOS 28/02/2025</t>
  </si>
  <si>
    <t>CHAPA: HCSN019</t>
  </si>
  <si>
    <t>KM: 83180</t>
  </si>
  <si>
    <t>TRABAJOS 28/02/2025</t>
  </si>
  <si>
    <t xml:space="preserve">CAMBIO DE ORRINES DE RIEL DE PICOS C/MANO DE OBRA </t>
  </si>
  <si>
    <t xml:space="preserve">CERRADURA DE PUERTA RH DELANTERO </t>
  </si>
  <si>
    <t xml:space="preserve">SALDO ANTERIOR </t>
  </si>
  <si>
    <t xml:space="preserve">ALFOMBRAS </t>
  </si>
  <si>
    <t>GALONES ACEITE MOTOR LIQUI MOLY MOLY GEN 5W40</t>
  </si>
  <si>
    <t>ROTULAS SUPERIOR</t>
  </si>
  <si>
    <t>BUJE DE SUSPENSION SUPERIOR</t>
  </si>
  <si>
    <t>BUJE DE SUSPENSION INFERIOR CHICO</t>
  </si>
  <si>
    <t>BUJE DE SUSPENSION INFERIOR GRANDE</t>
  </si>
  <si>
    <t>BUJES DE AMORTIGUADOR</t>
  </si>
  <si>
    <t>MUÑEQUIN DE DIRECCION</t>
  </si>
  <si>
    <t>BIELETAS ESTABILIZADORAS</t>
  </si>
  <si>
    <t xml:space="preserve">REPARACION ZAPATAS DE FRENO DE MANO </t>
  </si>
  <si>
    <t>RECTIFICACION DE TAMBORES DE ZAPATA</t>
  </si>
  <si>
    <t>PARRILLA LH INFERIOR - USADO ORIGINAL</t>
  </si>
  <si>
    <t>ACEITE DIFERENCIAL VALVOLINE</t>
  </si>
  <si>
    <t xml:space="preserve">FLUIDO DE FRENO </t>
  </si>
  <si>
    <t xml:space="preserve">BULONES DE PRESIONEROS </t>
  </si>
  <si>
    <t xml:space="preserve">PRISIONEROS DE RUEDA </t>
  </si>
  <si>
    <t>BUJES DE BARRA ESTABILIZADORA</t>
  </si>
  <si>
    <t xml:space="preserve">TOTAL A PAGAR </t>
  </si>
  <si>
    <t>CANCELACION TOTAL 28/02/2025</t>
  </si>
  <si>
    <t xml:space="preserve">CLIENTE: SONIA ROJAS </t>
  </si>
  <si>
    <t>VEHICULO: SUZUKI SX4</t>
  </si>
  <si>
    <t>CHAPA:BLA 964</t>
  </si>
  <si>
    <t>KM: 118.584</t>
  </si>
  <si>
    <t>4Lts.</t>
  </si>
  <si>
    <t>ACEITE VISTONY 10W40</t>
  </si>
  <si>
    <t xml:space="preserve">MANO DE OBA </t>
  </si>
  <si>
    <t>PAGO TOTAL VIA BANCO 06/03/2025</t>
  </si>
  <si>
    <t>PAGADO 8MM EN EFECTIVO</t>
  </si>
  <si>
    <t>FILTRO DE AIRE ORIGINAL</t>
  </si>
  <si>
    <t>LIMPIEZA DE PICOS MAS MANTENIMIENTO Y CAMBIO DE ORRINES</t>
  </si>
  <si>
    <t>REPARACION DE RADIADOR</t>
  </si>
  <si>
    <t>REFRIGERANTE ROJO</t>
  </si>
  <si>
    <t>CHAPA:  HEX913</t>
  </si>
  <si>
    <t>KM: 75224</t>
  </si>
  <si>
    <t>CLIENTE: RICARDO CADENAS</t>
  </si>
  <si>
    <t>PRESUPUESTO 07/03/2025</t>
  </si>
  <si>
    <t>LIQUI MOLY, ACEITE MOTOR SUPER LEICHTLAUF 10W40 G/D GALON</t>
  </si>
  <si>
    <t>LIQUI MOLY ACEITE DE BOTADORES HIDRAULICOS</t>
  </si>
  <si>
    <t>CHAPA: HCA377</t>
  </si>
  <si>
    <t>KM: 97197</t>
  </si>
  <si>
    <t>LIMPIEZA DE PICOS, MANTENIMIENTO Y CAMBIO DE ORRINES</t>
  </si>
  <si>
    <t>LIQUI MOLLY, ACEITE MOTOR SUPER LEICHTLAUF 10W40</t>
  </si>
  <si>
    <t>ADITIVO LIQUI MOLY LUBRICACION ENGINE 300 ML</t>
  </si>
  <si>
    <t>REFRIGERANTE VERDE 1L REFRILIFE</t>
  </si>
  <si>
    <t>TRABAJO BUSCAHUELLAS, MANTENIMIENTO Y TREN DELANTERO 24/12/2024</t>
  </si>
  <si>
    <t>Reparacion de base de tornillo regulador (Trabajos de soldadura y correccion)</t>
  </si>
  <si>
    <t>TOTAL GENERAL PAGINA 1</t>
  </si>
  <si>
    <t>TOTAL GENERAL PAGINA 1 Y 2</t>
  </si>
  <si>
    <t>VEHICULO: MITSUBISHI TRITON</t>
  </si>
  <si>
    <t>KM: 146587</t>
  </si>
  <si>
    <t>CHAPA: AAMY234</t>
  </si>
  <si>
    <t>REPARACION DE CABO DE FRENO DE MANO</t>
  </si>
  <si>
    <t>MANO DE OBRA (TRABAJOS DE CABO, REGULACION DE ZAPATA, RETIRO DE 2 CALCES DELANTEROS)</t>
  </si>
  <si>
    <t>PAGO TOTAL POR TRANSFERENCIA 07/03/2025</t>
  </si>
  <si>
    <t xml:space="preserve">VOLANTE </t>
  </si>
  <si>
    <t xml:space="preserve">LAVADO Y ASPIRADO DE CORTESIA </t>
  </si>
  <si>
    <t>PAGADO TOTAL POR TRANSFERENCI 07/03/2025</t>
  </si>
  <si>
    <t xml:space="preserve">CLIENTE: EMILIO MENDOZA </t>
  </si>
  <si>
    <t>CHAPA: HEH120</t>
  </si>
  <si>
    <t>VEHICULO: TOYOTA SEDAN</t>
  </si>
  <si>
    <t>DESMONTAJE Y MONTAJE DE TABLERO COMPLETO</t>
  </si>
  <si>
    <t>SANEAMIENTO DE CABLEADO CENTRAL COMPLETO (REEMPLAZO DE CABLEADO COMPLETO, MATERIAL NUEVO Y MANO DE OBRA)</t>
  </si>
  <si>
    <t xml:space="preserve">VERIFICACION DE FRENOS , CAMBIO DE PASTILLAS Y ZAPATAS </t>
  </si>
  <si>
    <t xml:space="preserve">RECTIFICACION DE DISCOS Y TAMBORES </t>
  </si>
  <si>
    <t>OBS: Los precios incluyen IVA, el presupuesto puede sufrir variaciones una vez que se comience a realizar los trabajos, estos seran debidamente notificados al cliente para su aprobacion. Para el inicio del trabajo se solicita una entrega minima del 20% del presupuesto total.-</t>
  </si>
  <si>
    <t xml:space="preserve">PREFILTRO DE COMBUSTIBLE </t>
  </si>
  <si>
    <t xml:space="preserve">ACEITE MOTOR LIQUI MOLY </t>
  </si>
  <si>
    <t>AGUA DESTILADA</t>
  </si>
  <si>
    <t>CLIENTE: VICTOR ZARATE</t>
  </si>
  <si>
    <t>VEHICULO: TOYOTA FUNCARGO</t>
  </si>
  <si>
    <t>CHAPA:HCF232</t>
  </si>
  <si>
    <t>KM: 142.706</t>
  </si>
  <si>
    <t xml:space="preserve">MANTENIMIENTO DE INYECCION (limpieza de admision,  limpieza de cuerpo mariposa, limpieza de bomba de combustible mas colocacion de seguro original) </t>
  </si>
  <si>
    <t>KM: 98.044</t>
  </si>
  <si>
    <t>PRESUPUESTO 15/03/2025</t>
  </si>
  <si>
    <t>PAGADO A RODRIGO EN SU CUENTA POR TRANSFERENCIA</t>
  </si>
  <si>
    <t>PALIER COMPLETO LH</t>
  </si>
  <si>
    <t xml:space="preserve">VEHICULO: CHEVROLET S10 </t>
  </si>
  <si>
    <t>CLIENTE: TICO FRETES</t>
  </si>
  <si>
    <t>CLIENTE: BRONCO</t>
  </si>
  <si>
    <t>CHAPA:WSKY 786</t>
  </si>
  <si>
    <t>VEHICULO: TOYOTA TACOMA GRIS</t>
  </si>
  <si>
    <t>KM: 101450</t>
  </si>
  <si>
    <t xml:space="preserve">MANTENIMIENTO DE PICOS </t>
  </si>
  <si>
    <t>ACEITE DIFERENCIAL 75W90</t>
  </si>
  <si>
    <t>TRABAJOS DE GRILLETE HERCULES</t>
  </si>
  <si>
    <t>TRABAJOS DE MECANICA GENERAL 28/03/2025</t>
  </si>
  <si>
    <t>ACEITE DIFERENCIAL</t>
  </si>
  <si>
    <t xml:space="preserve">DIFERENCIAL </t>
  </si>
  <si>
    <t>MUÑEQUIN DE DIRECCION NUEVO ORIGINAL</t>
  </si>
  <si>
    <t>TORNILLO ORIGINAL</t>
  </si>
  <si>
    <t>ROTULA INFERIOR NUEVA ORIGINAL</t>
  </si>
  <si>
    <t>5Lts.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</si>
</sst>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#,##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i/>
      <u/>
      <sz val="11"/>
      <color theme="1"/>
      <name val="Aptos Narrow"/>
      <family val="2"/>
      <scheme val="minor"/>
    </font>
    <font>
      <i/>
      <u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EC08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64" fontId="1" fillId="3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16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/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right"/>
    </xf>
    <xf numFmtId="0" fontId="1" fillId="3" borderId="1" xfId="0" applyFont="1" applyFill="1" applyBorder="1"/>
    <xf numFmtId="164" fontId="0" fillId="0" borderId="0" xfId="0" applyNumberFormat="1" applyAlignment="1">
      <alignment horizontal="center"/>
    </xf>
    <xf numFmtId="164" fontId="1" fillId="0" borderId="1" xfId="0" applyNumberFormat="1" applyFont="1" applyBorder="1"/>
    <xf numFmtId="164" fontId="1" fillId="0" borderId="0" xfId="0" applyNumberFormat="1" applyFont="1"/>
    <xf numFmtId="0" fontId="1" fillId="0" borderId="0" xfId="0" applyFont="1" applyAlignment="1">
      <alignment horizontal="center"/>
    </xf>
    <xf numFmtId="14" fontId="0" fillId="0" borderId="1" xfId="0" applyNumberFormat="1" applyBorder="1"/>
    <xf numFmtId="14" fontId="1" fillId="4" borderId="1" xfId="0" applyNumberFormat="1" applyFont="1" applyFill="1" applyBorder="1"/>
    <xf numFmtId="0" fontId="1" fillId="4" borderId="1" xfId="0" applyFont="1" applyFill="1" applyBorder="1"/>
    <xf numFmtId="164" fontId="1" fillId="4" borderId="1" xfId="0" applyNumberFormat="1" applyFont="1" applyFill="1" applyBorder="1"/>
    <xf numFmtId="0" fontId="4" fillId="0" borderId="0" xfId="0" applyFont="1"/>
    <xf numFmtId="0" fontId="3" fillId="0" borderId="0" xfId="0" applyFont="1"/>
    <xf numFmtId="0" fontId="1" fillId="0" borderId="1" xfId="0" applyFont="1" applyBorder="1"/>
    <xf numFmtId="164" fontId="1" fillId="5" borderId="1" xfId="0" applyNumberFormat="1" applyFont="1" applyFill="1" applyBorder="1"/>
    <xf numFmtId="0" fontId="0" fillId="0" borderId="1" xfId="0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0" fontId="1" fillId="2" borderId="0" xfId="0" applyFont="1" applyFill="1"/>
    <xf numFmtId="1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0" xfId="0" applyFont="1"/>
    <xf numFmtId="14" fontId="0" fillId="4" borderId="0" xfId="0" applyNumberFormat="1" applyFill="1"/>
    <xf numFmtId="0" fontId="0" fillId="4" borderId="0" xfId="0" applyFill="1"/>
    <xf numFmtId="164" fontId="0" fillId="4" borderId="0" xfId="0" applyNumberFormat="1" applyFill="1"/>
    <xf numFmtId="164" fontId="1" fillId="4" borderId="0" xfId="0" applyNumberFormat="1" applyFont="1" applyFill="1"/>
    <xf numFmtId="0" fontId="1" fillId="6" borderId="1" xfId="0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right"/>
    </xf>
    <xf numFmtId="164" fontId="1" fillId="7" borderId="1" xfId="0" applyNumberFormat="1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164" fontId="1" fillId="6" borderId="3" xfId="0" applyNumberFormat="1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164" fontId="1" fillId="9" borderId="0" xfId="0" applyNumberFormat="1" applyFont="1" applyFill="1"/>
    <xf numFmtId="164" fontId="1" fillId="5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0" borderId="1" xfId="0" applyBorder="1" applyAlignment="1">
      <alignment horizontal="left"/>
    </xf>
    <xf numFmtId="164" fontId="0" fillId="0" borderId="1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1" fillId="8" borderId="1" xfId="0" applyFont="1" applyFill="1" applyBorder="1"/>
    <xf numFmtId="164" fontId="1" fillId="8" borderId="1" xfId="0" applyNumberFormat="1" applyFont="1" applyFill="1" applyBorder="1"/>
    <xf numFmtId="0" fontId="1" fillId="7" borderId="1" xfId="0" applyFont="1" applyFill="1" applyBorder="1"/>
    <xf numFmtId="164" fontId="1" fillId="7" borderId="1" xfId="0" applyNumberFormat="1" applyFont="1" applyFill="1" applyBorder="1"/>
    <xf numFmtId="164" fontId="1" fillId="3" borderId="4" xfId="0" applyNumberFormat="1" applyFont="1" applyFill="1" applyBorder="1" applyAlignment="1">
      <alignment horizontal="center"/>
    </xf>
    <xf numFmtId="164" fontId="0" fillId="0" borderId="4" xfId="0" applyNumberFormat="1" applyBorder="1"/>
    <xf numFmtId="164" fontId="1" fillId="3" borderId="4" xfId="0" applyNumberFormat="1" applyFont="1" applyFill="1" applyBorder="1"/>
    <xf numFmtId="164" fontId="1" fillId="5" borderId="0" xfId="0" applyNumberFormat="1" applyFont="1" applyFill="1"/>
    <xf numFmtId="164" fontId="1" fillId="0" borderId="0" xfId="0" applyNumberFormat="1" applyFont="1" applyAlignment="1">
      <alignment horizontal="right"/>
    </xf>
    <xf numFmtId="0" fontId="1" fillId="8" borderId="0" xfId="0" applyFont="1" applyFill="1"/>
    <xf numFmtId="164" fontId="1" fillId="8" borderId="0" xfId="0" applyNumberFormat="1" applyFont="1" applyFill="1"/>
    <xf numFmtId="0" fontId="1" fillId="10" borderId="0" xfId="0" applyFont="1" applyFill="1" applyAlignment="1">
      <alignment horizontal="center"/>
    </xf>
    <xf numFmtId="164" fontId="4" fillId="8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4" borderId="0" xfId="0" applyFont="1" applyFill="1"/>
    <xf numFmtId="0" fontId="1" fillId="4" borderId="0" xfId="0" applyFont="1" applyFill="1" applyAlignment="1">
      <alignment horizontal="right"/>
    </xf>
    <xf numFmtId="3" fontId="0" fillId="0" borderId="1" xfId="0" applyNumberFormat="1" applyBorder="1"/>
    <xf numFmtId="3" fontId="1" fillId="4" borderId="1" xfId="0" applyNumberFormat="1" applyFont="1" applyFill="1" applyBorder="1"/>
    <xf numFmtId="164" fontId="1" fillId="8" borderId="1" xfId="0" applyNumberFormat="1" applyFont="1" applyFill="1" applyBorder="1" applyAlignment="1">
      <alignment horizontal="center"/>
    </xf>
    <xf numFmtId="164" fontId="0" fillId="0" borderId="0" xfId="0" applyNumberFormat="1" applyAlignment="1">
      <alignment horizontal="right"/>
    </xf>
    <xf numFmtId="0" fontId="1" fillId="8" borderId="0" xfId="0" applyFont="1" applyFill="1" applyAlignment="1">
      <alignment horizontal="right"/>
    </xf>
    <xf numFmtId="164" fontId="1" fillId="8" borderId="0" xfId="0" applyNumberFormat="1" applyFont="1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164" fontId="0" fillId="4" borderId="1" xfId="0" applyNumberFormat="1" applyFill="1" applyBorder="1"/>
    <xf numFmtId="14" fontId="0" fillId="0" borderId="0" xfId="0" applyNumberFormat="1"/>
    <xf numFmtId="164" fontId="1" fillId="0" borderId="1" xfId="0" applyNumberFormat="1" applyFont="1" applyBorder="1" applyAlignment="1">
      <alignment horizontal="left"/>
    </xf>
    <xf numFmtId="164" fontId="1" fillId="6" borderId="0" xfId="0" applyNumberFormat="1" applyFont="1" applyFill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1" xfId="0" applyNumberFormat="1" applyBorder="1"/>
    <xf numFmtId="0" fontId="1" fillId="11" borderId="1" xfId="0" applyFont="1" applyFill="1" applyBorder="1"/>
    <xf numFmtId="164" fontId="1" fillId="11" borderId="1" xfId="0" applyNumberFormat="1" applyFont="1" applyFill="1" applyBorder="1"/>
    <xf numFmtId="0" fontId="0" fillId="0" borderId="15" xfId="0" applyBorder="1"/>
    <xf numFmtId="0" fontId="0" fillId="0" borderId="3" xfId="0" applyBorder="1"/>
    <xf numFmtId="164" fontId="1" fillId="0" borderId="0" xfId="0" applyNumberFormat="1" applyFont="1" applyAlignment="1">
      <alignment horizontal="left"/>
    </xf>
    <xf numFmtId="0" fontId="1" fillId="7" borderId="0" xfId="0" applyFont="1" applyFill="1" applyAlignment="1">
      <alignment horizontal="center"/>
    </xf>
    <xf numFmtId="0" fontId="0" fillId="0" borderId="8" xfId="0" applyBorder="1"/>
    <xf numFmtId="0" fontId="0" fillId="0" borderId="2" xfId="0" applyBorder="1"/>
    <xf numFmtId="0" fontId="0" fillId="0" borderId="14" xfId="0" applyBorder="1"/>
    <xf numFmtId="0" fontId="1" fillId="7" borderId="5" xfId="0" applyFont="1" applyFill="1" applyBorder="1"/>
    <xf numFmtId="164" fontId="1" fillId="0" borderId="5" xfId="0" applyNumberFormat="1" applyFont="1" applyBorder="1"/>
    <xf numFmtId="164" fontId="1" fillId="6" borderId="4" xfId="0" applyNumberFormat="1" applyFont="1" applyFill="1" applyBorder="1" applyAlignment="1">
      <alignment horizontal="center"/>
    </xf>
    <xf numFmtId="164" fontId="0" fillId="0" borderId="13" xfId="0" applyNumberFormat="1" applyBorder="1"/>
    <xf numFmtId="164" fontId="0" fillId="0" borderId="12" xfId="0" applyNumberFormat="1" applyBorder="1"/>
    <xf numFmtId="164" fontId="1" fillId="4" borderId="4" xfId="0" applyNumberFormat="1" applyFont="1" applyFill="1" applyBorder="1"/>
    <xf numFmtId="164" fontId="0" fillId="8" borderId="1" xfId="0" applyNumberFormat="1" applyFill="1" applyBorder="1"/>
    <xf numFmtId="164" fontId="0" fillId="7" borderId="1" xfId="0" applyNumberFormat="1" applyFill="1" applyBorder="1"/>
    <xf numFmtId="0" fontId="0" fillId="0" borderId="1" xfId="0" applyBorder="1" applyAlignment="1">
      <alignment horizontal="center" wrapText="1"/>
    </xf>
    <xf numFmtId="0" fontId="2" fillId="0" borderId="0" xfId="0" applyFont="1" applyAlignment="1">
      <alignment horizontal="left" wrapText="1"/>
    </xf>
    <xf numFmtId="164" fontId="0" fillId="0" borderId="15" xfId="0" applyNumberFormat="1" applyBorder="1"/>
    <xf numFmtId="164" fontId="2" fillId="0" borderId="0" xfId="0" applyNumberFormat="1" applyFont="1" applyAlignment="1">
      <alignment horizontal="left" wrapText="1"/>
    </xf>
    <xf numFmtId="164" fontId="0" fillId="0" borderId="1" xfId="0" applyNumberFormat="1" applyBorder="1" applyAlignment="1">
      <alignment horizontal="right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0" fontId="0" fillId="0" borderId="15" xfId="0" applyBorder="1" applyAlignment="1">
      <alignment wrapText="1"/>
    </xf>
    <xf numFmtId="164" fontId="1" fillId="4" borderId="1" xfId="0" applyNumberFormat="1" applyFont="1" applyFill="1" applyBorder="1" applyAlignment="1">
      <alignment horizontal="right"/>
    </xf>
    <xf numFmtId="164" fontId="1" fillId="6" borderId="2" xfId="0" applyNumberFormat="1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164" fontId="1" fillId="6" borderId="15" xfId="0" applyNumberFormat="1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164" fontId="0" fillId="0" borderId="1" xfId="0" applyNumberFormat="1" applyBorder="1" applyAlignment="1">
      <alignment wrapText="1"/>
    </xf>
    <xf numFmtId="0" fontId="2" fillId="0" borderId="1" xfId="0" applyFont="1" applyBorder="1" applyAlignment="1">
      <alignment horizontal="center" wrapText="1"/>
    </xf>
    <xf numFmtId="164" fontId="1" fillId="8" borderId="1" xfId="0" applyNumberFormat="1" applyFont="1" applyFill="1" applyBorder="1" applyAlignment="1">
      <alignment horizontal="right"/>
    </xf>
    <xf numFmtId="164" fontId="0" fillId="0" borderId="5" xfId="0" applyNumberFormat="1" applyBorder="1"/>
    <xf numFmtId="0" fontId="1" fillId="0" borderId="0" xfId="0" applyFont="1" applyAlignment="1">
      <alignment wrapText="1"/>
    </xf>
    <xf numFmtId="0" fontId="1" fillId="7" borderId="1" xfId="0" applyFont="1" applyFill="1" applyBorder="1" applyAlignment="1">
      <alignment wrapText="1"/>
    </xf>
    <xf numFmtId="0" fontId="2" fillId="0" borderId="0" xfId="0" applyFont="1" applyAlignment="1">
      <alignment wrapText="1"/>
    </xf>
    <xf numFmtId="164" fontId="1" fillId="6" borderId="1" xfId="0" applyNumberFormat="1" applyFont="1" applyFill="1" applyBorder="1"/>
    <xf numFmtId="0" fontId="2" fillId="0" borderId="0" xfId="0" applyFont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11" xfId="0" applyBorder="1" applyAlignment="1">
      <alignment horizontal="left"/>
    </xf>
    <xf numFmtId="164" fontId="0" fillId="0" borderId="15" xfId="0" applyNumberFormat="1" applyBorder="1" applyAlignment="1">
      <alignment horizontal="right"/>
    </xf>
    <xf numFmtId="164" fontId="1" fillId="6" borderId="1" xfId="0" applyNumberFormat="1" applyFont="1" applyFill="1" applyBorder="1" applyAlignment="1">
      <alignment horizontal="right"/>
    </xf>
    <xf numFmtId="0" fontId="0" fillId="0" borderId="4" xfId="0" applyBorder="1" applyAlignment="1">
      <alignment horizontal="center"/>
    </xf>
    <xf numFmtId="164" fontId="1" fillId="9" borderId="1" xfId="0" applyNumberFormat="1" applyFont="1" applyFill="1" applyBorder="1" applyAlignment="1">
      <alignment horizontal="right"/>
    </xf>
    <xf numFmtId="0" fontId="1" fillId="9" borderId="0" xfId="0" applyFont="1" applyFill="1"/>
    <xf numFmtId="0" fontId="1" fillId="7" borderId="0" xfId="0" applyFont="1" applyFill="1"/>
    <xf numFmtId="164" fontId="1" fillId="7" borderId="0" xfId="0" applyNumberFormat="1" applyFont="1" applyFill="1"/>
    <xf numFmtId="0" fontId="0" fillId="4" borderId="1" xfId="0" applyFill="1" applyBorder="1"/>
    <xf numFmtId="164" fontId="0" fillId="4" borderId="1" xfId="0" applyNumberFormat="1" applyFill="1" applyBorder="1" applyAlignment="1">
      <alignment horizontal="right"/>
    </xf>
    <xf numFmtId="0" fontId="0" fillId="0" borderId="0" xfId="0" applyAlignment="1">
      <alignment wrapText="1"/>
    </xf>
    <xf numFmtId="0" fontId="0" fillId="0" borderId="4" xfId="0" applyBorder="1"/>
    <xf numFmtId="164" fontId="1" fillId="8" borderId="3" xfId="0" applyNumberFormat="1" applyFont="1" applyFill="1" applyBorder="1"/>
    <xf numFmtId="0" fontId="1" fillId="12" borderId="1" xfId="0" applyFont="1" applyFill="1" applyBorder="1" applyAlignment="1">
      <alignment horizontal="center"/>
    </xf>
    <xf numFmtId="164" fontId="1" fillId="4" borderId="15" xfId="0" applyNumberFormat="1" applyFont="1" applyFill="1" applyBorder="1"/>
    <xf numFmtId="0" fontId="0" fillId="0" borderId="0" xfId="0" applyAlignment="1">
      <alignment vertical="center"/>
    </xf>
    <xf numFmtId="0" fontId="1" fillId="8" borderId="0" xfId="0" applyFont="1" applyFill="1" applyAlignment="1">
      <alignment horizontal="center"/>
    </xf>
    <xf numFmtId="0" fontId="0" fillId="0" borderId="0" xfId="0" applyAlignment="1">
      <alignment horizontal="left" vertical="top" wrapText="1"/>
    </xf>
    <xf numFmtId="164" fontId="1" fillId="8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4" fontId="0" fillId="8" borderId="11" xfId="0" applyNumberFormat="1" applyFill="1" applyBorder="1"/>
    <xf numFmtId="164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3" fontId="0" fillId="0" borderId="1" xfId="0" applyNumberFormat="1" applyBorder="1" applyAlignment="1">
      <alignment horizontal="right"/>
    </xf>
    <xf numFmtId="0" fontId="7" fillId="0" borderId="1" xfId="0" applyFont="1" applyBorder="1" applyAlignment="1">
      <alignment horizontal="left"/>
    </xf>
    <xf numFmtId="3" fontId="0" fillId="0" borderId="1" xfId="0" applyNumberFormat="1" applyBorder="1" applyAlignment="1">
      <alignment horizontal="center"/>
    </xf>
    <xf numFmtId="3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7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right"/>
    </xf>
    <xf numFmtId="0" fontId="1" fillId="7" borderId="1" xfId="0" applyFont="1" applyFill="1" applyBorder="1" applyAlignment="1">
      <alignment horizontal="right"/>
    </xf>
    <xf numFmtId="0" fontId="4" fillId="8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1" fillId="7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1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7" borderId="4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6" borderId="1" xfId="0" applyFont="1" applyFill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right"/>
    </xf>
    <xf numFmtId="0" fontId="1" fillId="4" borderId="6" xfId="0" applyFont="1" applyFill="1" applyBorder="1" applyAlignment="1">
      <alignment horizontal="right"/>
    </xf>
    <xf numFmtId="0" fontId="1" fillId="4" borderId="5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top" wrapText="1"/>
    </xf>
    <xf numFmtId="0" fontId="1" fillId="8" borderId="4" xfId="0" applyFont="1" applyFill="1" applyBorder="1" applyAlignment="1">
      <alignment horizontal="right" vertical="center" wrapText="1"/>
    </xf>
    <xf numFmtId="0" fontId="1" fillId="8" borderId="6" xfId="0" applyFont="1" applyFill="1" applyBorder="1" applyAlignment="1">
      <alignment horizontal="right" vertical="center" wrapText="1"/>
    </xf>
    <xf numFmtId="0" fontId="1" fillId="8" borderId="5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1" fillId="8" borderId="9" xfId="0" applyFont="1" applyFill="1" applyBorder="1" applyAlignment="1">
      <alignment horizontal="right"/>
    </xf>
    <xf numFmtId="0" fontId="1" fillId="8" borderId="1" xfId="0" applyFont="1" applyFill="1" applyBorder="1" applyAlignment="1">
      <alignment horizontal="right"/>
    </xf>
    <xf numFmtId="0" fontId="1" fillId="7" borderId="4" xfId="0" applyFont="1" applyFill="1" applyBorder="1" applyAlignment="1">
      <alignment horizontal="right"/>
    </xf>
    <xf numFmtId="0" fontId="1" fillId="7" borderId="6" xfId="0" applyFont="1" applyFill="1" applyBorder="1" applyAlignment="1">
      <alignment horizontal="right"/>
    </xf>
    <xf numFmtId="0" fontId="1" fillId="7" borderId="5" xfId="0" applyFont="1" applyFill="1" applyBorder="1" applyAlignment="1">
      <alignment horizontal="right"/>
    </xf>
    <xf numFmtId="0" fontId="0" fillId="0" borderId="4" xfId="0" applyBorder="1" applyAlignment="1">
      <alignment horizontal="center"/>
    </xf>
    <xf numFmtId="164" fontId="1" fillId="0" borderId="4" xfId="0" applyNumberFormat="1" applyFont="1" applyBorder="1" applyAlignment="1">
      <alignment horizontal="left"/>
    </xf>
    <xf numFmtId="0" fontId="0" fillId="8" borderId="1" xfId="0" applyFill="1" applyBorder="1" applyAlignment="1">
      <alignment horizontal="right"/>
    </xf>
    <xf numFmtId="0" fontId="0" fillId="8" borderId="9" xfId="0" applyFill="1" applyBorder="1" applyAlignment="1">
      <alignment horizontal="right"/>
    </xf>
    <xf numFmtId="0" fontId="1" fillId="9" borderId="1" xfId="0" applyFont="1" applyFill="1" applyBorder="1" applyAlignment="1">
      <alignment horizontal="right"/>
    </xf>
    <xf numFmtId="0" fontId="1" fillId="4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5" borderId="4" xfId="0" applyFont="1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0" fontId="0" fillId="0" borderId="4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9" xfId="0" applyFont="1" applyBorder="1" applyAlignment="1">
      <alignment horizontal="right"/>
    </xf>
    <xf numFmtId="0" fontId="1" fillId="8" borderId="0" xfId="0" applyFont="1" applyFill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8" borderId="9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5" borderId="9" xfId="0" applyFont="1" applyFill="1" applyBorder="1" applyAlignment="1">
      <alignment horizontal="right"/>
    </xf>
    <xf numFmtId="0" fontId="1" fillId="4" borderId="0" xfId="0" applyFont="1" applyFill="1" applyAlignment="1">
      <alignment horizontal="right"/>
    </xf>
    <xf numFmtId="0" fontId="1" fillId="8" borderId="4" xfId="0" applyFont="1" applyFill="1" applyBorder="1" applyAlignment="1">
      <alignment horizontal="right"/>
    </xf>
    <xf numFmtId="0" fontId="1" fillId="8" borderId="6" xfId="0" applyFont="1" applyFill="1" applyBorder="1" applyAlignment="1">
      <alignment horizontal="right"/>
    </xf>
    <xf numFmtId="0" fontId="1" fillId="8" borderId="5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1" fillId="4" borderId="15" xfId="0" applyFont="1" applyFill="1" applyBorder="1" applyAlignment="1">
      <alignment horizontal="right"/>
    </xf>
    <xf numFmtId="0" fontId="4" fillId="13" borderId="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right"/>
    </xf>
    <xf numFmtId="164" fontId="1" fillId="0" borderId="5" xfId="0" applyNumberFormat="1" applyFont="1" applyBorder="1" applyAlignment="1">
      <alignment horizontal="left"/>
    </xf>
    <xf numFmtId="0" fontId="1" fillId="10" borderId="9" xfId="0" applyFont="1" applyFill="1" applyBorder="1" applyAlignment="1">
      <alignment horizontal="center"/>
    </xf>
    <xf numFmtId="14" fontId="1" fillId="7" borderId="1" xfId="0" applyNumberFormat="1" applyFont="1" applyFill="1" applyBorder="1" applyAlignment="1">
      <alignment horizontal="center"/>
    </xf>
    <xf numFmtId="164" fontId="1" fillId="7" borderId="10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7323"/>
      <color rgb="FFFEC0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6.png"/><Relationship Id="rId1" Type="http://schemas.openxmlformats.org/officeDocument/2006/relationships/image" Target="../media/image4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69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209550</xdr:colOff>
      <xdr:row>0</xdr:row>
      <xdr:rowOff>66674</xdr:rowOff>
    </xdr:from>
    <xdr:ext cx="1038225" cy="963473"/>
    <xdr:pic>
      <xdr:nvPicPr>
        <xdr:cNvPr id="2" name="Picture 1">
          <a:extLst>
            <a:ext uri="{FF2B5EF4-FFF2-40B4-BE49-F238E27FC236}">
              <a16:creationId xmlns:a16="http://schemas.microsoft.com/office/drawing/2014/main" id="{37C294CD-A2DF-41D7-BD61-F1EA65DDD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44750" y="447674"/>
          <a:ext cx="1038225" cy="96347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0</xdr:row>
      <xdr:rowOff>104776</xdr:rowOff>
    </xdr:from>
    <xdr:to>
      <xdr:col>1</xdr:col>
      <xdr:colOff>800100</xdr:colOff>
      <xdr:row>2</xdr:row>
      <xdr:rowOff>545822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B95925-88D0-4FB2-AE62-01CC2F5D2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04776"/>
          <a:ext cx="885825" cy="822046"/>
        </a:xfrm>
        <a:prstGeom prst="rect">
          <a:avLst/>
        </a:prstGeom>
      </xdr:spPr>
    </xdr:pic>
    <xdr:clientData/>
  </xdr:twoCellAnchor>
  <xdr:twoCellAnchor editAs="oneCell">
    <xdr:from>
      <xdr:col>1</xdr:col>
      <xdr:colOff>1276350</xdr:colOff>
      <xdr:row>0</xdr:row>
      <xdr:rowOff>57150</xdr:rowOff>
    </xdr:from>
    <xdr:to>
      <xdr:col>2</xdr:col>
      <xdr:colOff>495300</xdr:colOff>
      <xdr:row>2</xdr:row>
      <xdr:rowOff>595326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3DE30BE-290C-446B-9EF7-1338D72E65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790" t="31372" r="14076" b="24466"/>
        <a:stretch/>
      </xdr:blipFill>
      <xdr:spPr>
        <a:xfrm>
          <a:off x="1762125" y="57150"/>
          <a:ext cx="1543050" cy="919176"/>
        </a:xfrm>
        <a:prstGeom prst="rect">
          <a:avLst/>
        </a:prstGeom>
      </xdr:spPr>
    </xdr:pic>
    <xdr:clientData/>
  </xdr:twoCellAnchor>
  <xdr:oneCellAnchor>
    <xdr:from>
      <xdr:col>5</xdr:col>
      <xdr:colOff>247650</xdr:colOff>
      <xdr:row>0</xdr:row>
      <xdr:rowOff>123826</xdr:rowOff>
    </xdr:from>
    <xdr:ext cx="885825" cy="822046"/>
    <xdr:pic>
      <xdr:nvPicPr>
        <xdr:cNvPr id="4" name="Picture 3">
          <a:extLst>
            <a:ext uri="{FF2B5EF4-FFF2-40B4-BE49-F238E27FC236}">
              <a16:creationId xmlns:a16="http://schemas.microsoft.com/office/drawing/2014/main" id="{0A110EF4-FCC8-4E48-878C-07EB2D558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14925" y="123826"/>
          <a:ext cx="885825" cy="822046"/>
        </a:xfrm>
        <a:prstGeom prst="rect">
          <a:avLst/>
        </a:prstGeom>
      </xdr:spPr>
    </xdr:pic>
    <xdr:clientData/>
  </xdr:oneCellAnchor>
  <xdr:oneCellAnchor>
    <xdr:from>
      <xdr:col>6</xdr:col>
      <xdr:colOff>809625</xdr:colOff>
      <xdr:row>0</xdr:row>
      <xdr:rowOff>57150</xdr:rowOff>
    </xdr:from>
    <xdr:ext cx="1543050" cy="919176"/>
    <xdr:pic>
      <xdr:nvPicPr>
        <xdr:cNvPr id="5" name="Picture 4">
          <a:extLst>
            <a:ext uri="{FF2B5EF4-FFF2-40B4-BE49-F238E27FC236}">
              <a16:creationId xmlns:a16="http://schemas.microsoft.com/office/drawing/2014/main" id="{2D5E4434-6140-45D9-B2AF-471F2FF328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790" t="31372" r="14076" b="24466"/>
        <a:stretch/>
      </xdr:blipFill>
      <xdr:spPr>
        <a:xfrm>
          <a:off x="6286500" y="57150"/>
          <a:ext cx="1543050" cy="91917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676274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DD001361-DF25-472D-9FD7-E8C9D30C4B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57424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152400</xdr:colOff>
      <xdr:row>0</xdr:row>
      <xdr:rowOff>102662</xdr:rowOff>
    </xdr:from>
    <xdr:to>
      <xdr:col>3</xdr:col>
      <xdr:colOff>241870</xdr:colOff>
      <xdr:row>6</xdr:row>
      <xdr:rowOff>47625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67B6AC9-1A98-49B9-826D-BCE6131F7F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102662"/>
          <a:ext cx="1622995" cy="1087963"/>
        </a:xfrm>
        <a:prstGeom prst="rect">
          <a:avLst/>
        </a:prstGeom>
      </xdr:spPr>
    </xdr:pic>
    <xdr:clientData/>
  </xdr:twoCellAnchor>
  <xdr:twoCellAnchor editAs="oneCell">
    <xdr:from>
      <xdr:col>3</xdr:col>
      <xdr:colOff>2161066</xdr:colOff>
      <xdr:row>0</xdr:row>
      <xdr:rowOff>135690</xdr:rowOff>
    </xdr:from>
    <xdr:to>
      <xdr:col>4</xdr:col>
      <xdr:colOff>1076326</xdr:colOff>
      <xdr:row>6</xdr:row>
      <xdr:rowOff>133349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3000241-647E-481F-BDAF-8BEC32BCC8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42216" y="135690"/>
          <a:ext cx="1982310" cy="1140659"/>
        </a:xfrm>
        <a:prstGeom prst="rect">
          <a:avLst/>
        </a:prstGeom>
      </xdr:spPr>
    </xdr:pic>
    <xdr:clientData/>
  </xdr:twoCellAnchor>
  <xdr:oneCellAnchor>
    <xdr:from>
      <xdr:col>3</xdr:col>
      <xdr:colOff>676274</xdr:colOff>
      <xdr:row>37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0ABB7041-6EDD-4C51-AE6C-F3324DE7C3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324099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37</xdr:row>
      <xdr:rowOff>121712</xdr:rowOff>
    </xdr:from>
    <xdr:ext cx="1622995" cy="1087963"/>
    <xdr:pic>
      <xdr:nvPicPr>
        <xdr:cNvPr id="6" name="Picture 5">
          <a:extLst>
            <a:ext uri="{FF2B5EF4-FFF2-40B4-BE49-F238E27FC236}">
              <a16:creationId xmlns:a16="http://schemas.microsoft.com/office/drawing/2014/main" id="{E4E3BD8B-0144-451D-98B9-82195DF58C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04800" y="7008287"/>
          <a:ext cx="1622995" cy="1087963"/>
        </a:xfrm>
        <a:prstGeom prst="rect">
          <a:avLst/>
        </a:prstGeom>
      </xdr:spPr>
    </xdr:pic>
    <xdr:clientData/>
  </xdr:oneCellAnchor>
  <xdr:oneCellAnchor>
    <xdr:from>
      <xdr:col>3</xdr:col>
      <xdr:colOff>2161066</xdr:colOff>
      <xdr:row>37</xdr:row>
      <xdr:rowOff>135690</xdr:rowOff>
    </xdr:from>
    <xdr:ext cx="1982310" cy="1140659"/>
    <xdr:pic>
      <xdr:nvPicPr>
        <xdr:cNvPr id="7" name="Picture 6">
          <a:extLst>
            <a:ext uri="{FF2B5EF4-FFF2-40B4-BE49-F238E27FC236}">
              <a16:creationId xmlns:a16="http://schemas.microsoft.com/office/drawing/2014/main" id="{5DB06F41-4F15-41B8-A34E-3DDE8B37AC0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08891" y="135690"/>
          <a:ext cx="1982310" cy="1140659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1190625</xdr:colOff>
      <xdr:row>1</xdr:row>
      <xdr:rowOff>57151</xdr:rowOff>
    </xdr:from>
    <xdr:to>
      <xdr:col>9</xdr:col>
      <xdr:colOff>571500</xdr:colOff>
      <xdr:row>6</xdr:row>
      <xdr:rowOff>23827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A6EB00-97EA-4430-AF6D-A02A641073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8286750" y="247651"/>
          <a:ext cx="1543050" cy="919176"/>
        </a:xfrm>
        <a:prstGeom prst="rect">
          <a:avLst/>
        </a:prstGeom>
      </xdr:spPr>
    </xdr:pic>
    <xdr:clientData/>
  </xdr:twoCellAnchor>
  <xdr:oneCellAnchor>
    <xdr:from>
      <xdr:col>7</xdr:col>
      <xdr:colOff>228599</xdr:colOff>
      <xdr:row>0</xdr:row>
      <xdr:rowOff>76200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D6306DD4-C80E-4AFF-9359-79978EAC9A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667499" y="76200"/>
          <a:ext cx="1162051" cy="1182743"/>
        </a:xfrm>
        <a:prstGeom prst="rect">
          <a:avLst/>
        </a:prstGeom>
      </xdr:spPr>
    </xdr:pic>
    <xdr:clientData/>
  </xdr:oneCellAnchor>
  <xdr:oneCellAnchor>
    <xdr:from>
      <xdr:col>12</xdr:col>
      <xdr:colOff>1190625</xdr:colOff>
      <xdr:row>1</xdr:row>
      <xdr:rowOff>57151</xdr:rowOff>
    </xdr:from>
    <xdr:ext cx="1543050" cy="919176"/>
    <xdr:pic>
      <xdr:nvPicPr>
        <xdr:cNvPr id="4" name="Picture 3">
          <a:extLst>
            <a:ext uri="{FF2B5EF4-FFF2-40B4-BE49-F238E27FC236}">
              <a16:creationId xmlns:a16="http://schemas.microsoft.com/office/drawing/2014/main" id="{294520E4-3097-4E47-BDB6-4F6A756ADA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7686675" y="247651"/>
          <a:ext cx="1543050" cy="919176"/>
        </a:xfrm>
        <a:prstGeom prst="rect">
          <a:avLst/>
        </a:prstGeom>
      </xdr:spPr>
    </xdr:pic>
    <xdr:clientData/>
  </xdr:oneCellAnchor>
  <xdr:oneCellAnchor>
    <xdr:from>
      <xdr:col>11</xdr:col>
      <xdr:colOff>228599</xdr:colOff>
      <xdr:row>0</xdr:row>
      <xdr:rowOff>76200</xdr:rowOff>
    </xdr:from>
    <xdr:ext cx="1162051" cy="1182743"/>
    <xdr:pic>
      <xdr:nvPicPr>
        <xdr:cNvPr id="5" name="Picture 4">
          <a:extLst>
            <a:ext uri="{FF2B5EF4-FFF2-40B4-BE49-F238E27FC236}">
              <a16:creationId xmlns:a16="http://schemas.microsoft.com/office/drawing/2014/main" id="{8F6AF275-01DC-437B-839B-49F2C75B10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067424" y="76200"/>
          <a:ext cx="1162051" cy="1182743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1066800</xdr:colOff>
      <xdr:row>1</xdr:row>
      <xdr:rowOff>66676</xdr:rowOff>
    </xdr:from>
    <xdr:to>
      <xdr:col>10</xdr:col>
      <xdr:colOff>561975</xdr:colOff>
      <xdr:row>6</xdr:row>
      <xdr:rowOff>33352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C87E05-E7F1-4454-8D53-53C940B263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7705725" y="257176"/>
          <a:ext cx="1543050" cy="919176"/>
        </a:xfrm>
        <a:prstGeom prst="rect">
          <a:avLst/>
        </a:prstGeom>
      </xdr:spPr>
    </xdr:pic>
    <xdr:clientData/>
  </xdr:twoCellAnchor>
  <xdr:oneCellAnchor>
    <xdr:from>
      <xdr:col>8</xdr:col>
      <xdr:colOff>228599</xdr:colOff>
      <xdr:row>0</xdr:row>
      <xdr:rowOff>76200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8CC8CAEB-91DF-4E39-AE35-2C26C6D81D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115049" y="76200"/>
          <a:ext cx="1162051" cy="118274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1590675</xdr:colOff>
      <xdr:row>1</xdr:row>
      <xdr:rowOff>9526</xdr:rowOff>
    </xdr:from>
    <xdr:to>
      <xdr:col>2</xdr:col>
      <xdr:colOff>438150</xdr:colOff>
      <xdr:row>5</xdr:row>
      <xdr:rowOff>166702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41A8B5-AE76-439A-B503-60AF3A2E5B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2257425" y="200026"/>
          <a:ext cx="1543050" cy="919176"/>
        </a:xfrm>
        <a:prstGeom prst="rect">
          <a:avLst/>
        </a:prstGeom>
      </xdr:spPr>
    </xdr:pic>
    <xdr:clientData/>
  </xdr:twoCellAnchor>
  <xdr:oneCellAnchor>
    <xdr:from>
      <xdr:col>0</xdr:col>
      <xdr:colOff>390524</xdr:colOff>
      <xdr:row>0</xdr:row>
      <xdr:rowOff>57150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330C51CF-7089-4E2E-B2FC-E28B2E259C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390524" y="57150"/>
          <a:ext cx="1162051" cy="1182743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2162175</xdr:colOff>
      <xdr:row>1</xdr:row>
      <xdr:rowOff>1</xdr:rowOff>
    </xdr:from>
    <xdr:to>
      <xdr:col>3</xdr:col>
      <xdr:colOff>390525</xdr:colOff>
      <xdr:row>5</xdr:row>
      <xdr:rowOff>157177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B5864F-F941-4F27-87CC-55FA03AE6A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2600325" y="190501"/>
          <a:ext cx="1543050" cy="919176"/>
        </a:xfrm>
        <a:prstGeom prst="rect">
          <a:avLst/>
        </a:prstGeom>
      </xdr:spPr>
    </xdr:pic>
    <xdr:clientData/>
  </xdr:twoCellAnchor>
  <xdr:oneCellAnchor>
    <xdr:from>
      <xdr:col>0</xdr:col>
      <xdr:colOff>390524</xdr:colOff>
      <xdr:row>0</xdr:row>
      <xdr:rowOff>57150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B697BA88-7EF8-4EC5-AF63-34CC8974D9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390524" y="57150"/>
          <a:ext cx="1162051" cy="1182743"/>
        </a:xfrm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2162175</xdr:colOff>
      <xdr:row>1</xdr:row>
      <xdr:rowOff>1</xdr:rowOff>
    </xdr:from>
    <xdr:to>
      <xdr:col>5</xdr:col>
      <xdr:colOff>628650</xdr:colOff>
      <xdr:row>5</xdr:row>
      <xdr:rowOff>157177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95E501-9189-4683-9001-2E499EF666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2600325" y="190501"/>
          <a:ext cx="1543050" cy="919176"/>
        </a:xfrm>
        <a:prstGeom prst="rect">
          <a:avLst/>
        </a:prstGeom>
      </xdr:spPr>
    </xdr:pic>
    <xdr:clientData/>
  </xdr:twoCellAnchor>
  <xdr:oneCellAnchor>
    <xdr:from>
      <xdr:col>0</xdr:col>
      <xdr:colOff>390524</xdr:colOff>
      <xdr:row>0</xdr:row>
      <xdr:rowOff>57150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E2515970-2F79-42B6-8377-D6345F07C4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390524" y="57150"/>
          <a:ext cx="1162051" cy="1182743"/>
        </a:xfrm>
        <a:prstGeom prst="rect">
          <a:avLst/>
        </a:prstGeom>
      </xdr:spPr>
    </xdr:pic>
    <xdr:clientData/>
  </xdr:oneCellAnchor>
  <xdr:twoCellAnchor editAs="oneCell">
    <xdr:from>
      <xdr:col>10</xdr:col>
      <xdr:colOff>1333500</xdr:colOff>
      <xdr:row>1</xdr:row>
      <xdr:rowOff>19051</xdr:rowOff>
    </xdr:from>
    <xdr:to>
      <xdr:col>11</xdr:col>
      <xdr:colOff>847725</xdr:colOff>
      <xdr:row>5</xdr:row>
      <xdr:rowOff>176227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6884EE1-A5F7-4489-ABCF-84804ADF975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8820150" y="209551"/>
          <a:ext cx="1543050" cy="919176"/>
        </a:xfrm>
        <a:prstGeom prst="rect">
          <a:avLst/>
        </a:prstGeom>
      </xdr:spPr>
    </xdr:pic>
    <xdr:clientData/>
  </xdr:twoCellAnchor>
  <xdr:oneCellAnchor>
    <xdr:from>
      <xdr:col>9</xdr:col>
      <xdr:colOff>571499</xdr:colOff>
      <xdr:row>0</xdr:row>
      <xdr:rowOff>19050</xdr:rowOff>
    </xdr:from>
    <xdr:ext cx="1162051" cy="1182743"/>
    <xdr:pic>
      <xdr:nvPicPr>
        <xdr:cNvPr id="5" name="Picture 4">
          <a:extLst>
            <a:ext uri="{FF2B5EF4-FFF2-40B4-BE49-F238E27FC236}">
              <a16:creationId xmlns:a16="http://schemas.microsoft.com/office/drawing/2014/main" id="{193DBCFA-6929-4153-98A0-D8A26DA6EF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305674" y="19050"/>
          <a:ext cx="1162051" cy="1182743"/>
        </a:xfrm>
        <a:prstGeom prst="rect">
          <a:avLst/>
        </a:prstGeom>
      </xdr:spPr>
    </xdr:pic>
    <xdr:clientData/>
  </xdr:oneCellAnchor>
  <xdr:oneCellAnchor>
    <xdr:from>
      <xdr:col>3</xdr:col>
      <xdr:colOff>581024</xdr:colOff>
      <xdr:row>24</xdr:row>
      <xdr:rowOff>85725</xdr:rowOff>
    </xdr:from>
    <xdr:ext cx="1209676" cy="1231216"/>
    <xdr:pic>
      <xdr:nvPicPr>
        <xdr:cNvPr id="6" name="Picture 5">
          <a:extLst>
            <a:ext uri="{FF2B5EF4-FFF2-40B4-BE49-F238E27FC236}">
              <a16:creationId xmlns:a16="http://schemas.microsoft.com/office/drawing/2014/main" id="{009698C7-D006-4CD9-B626-3762AF03F6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09824" y="48482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151806</xdr:colOff>
      <xdr:row>24</xdr:row>
      <xdr:rowOff>142875</xdr:rowOff>
    </xdr:from>
    <xdr:to>
      <xdr:col>3</xdr:col>
      <xdr:colOff>552450</xdr:colOff>
      <xdr:row>30</xdr:row>
      <xdr:rowOff>85725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1FDC3B7-018D-4096-94CF-7B8A81505A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1806" y="142875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1800225</xdr:colOff>
      <xdr:row>24</xdr:row>
      <xdr:rowOff>91046</xdr:rowOff>
    </xdr:from>
    <xdr:to>
      <xdr:col>6</xdr:col>
      <xdr:colOff>9525</xdr:colOff>
      <xdr:row>30</xdr:row>
      <xdr:rowOff>142875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FB84F9B-A309-4F00-BC80-C21930664E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3629025" y="4853546"/>
          <a:ext cx="2076450" cy="1194829"/>
        </a:xfrm>
        <a:prstGeom prst="rect">
          <a:avLst/>
        </a:prstGeom>
      </xdr:spPr>
    </xdr:pic>
    <xdr:clientData/>
  </xdr:twoCellAnchor>
  <xdr:oneCellAnchor>
    <xdr:from>
      <xdr:col>3</xdr:col>
      <xdr:colOff>628649</xdr:colOff>
      <xdr:row>48</xdr:row>
      <xdr:rowOff>19050</xdr:rowOff>
    </xdr:from>
    <xdr:ext cx="1209676" cy="1231216"/>
    <xdr:pic>
      <xdr:nvPicPr>
        <xdr:cNvPr id="9" name="Picture 8">
          <a:extLst>
            <a:ext uri="{FF2B5EF4-FFF2-40B4-BE49-F238E27FC236}">
              <a16:creationId xmlns:a16="http://schemas.microsoft.com/office/drawing/2014/main" id="{891EB2AE-11FB-4805-93DB-C9F008E5AC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57449" y="953452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151806</xdr:colOff>
      <xdr:row>48</xdr:row>
      <xdr:rowOff>142875</xdr:rowOff>
    </xdr:from>
    <xdr:ext cx="1619844" cy="1085850"/>
    <xdr:pic>
      <xdr:nvPicPr>
        <xdr:cNvPr id="10" name="Picture 9">
          <a:extLst>
            <a:ext uri="{FF2B5EF4-FFF2-40B4-BE49-F238E27FC236}">
              <a16:creationId xmlns:a16="http://schemas.microsoft.com/office/drawing/2014/main" id="{1306C75C-6C84-4E35-A7C4-395CB9F01E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61406" y="4905375"/>
          <a:ext cx="1619844" cy="1085850"/>
        </a:xfrm>
        <a:prstGeom prst="rect">
          <a:avLst/>
        </a:prstGeom>
      </xdr:spPr>
    </xdr:pic>
    <xdr:clientData/>
  </xdr:oneCellAnchor>
  <xdr:oneCellAnchor>
    <xdr:from>
      <xdr:col>3</xdr:col>
      <xdr:colOff>1781175</xdr:colOff>
      <xdr:row>48</xdr:row>
      <xdr:rowOff>71996</xdr:rowOff>
    </xdr:from>
    <xdr:ext cx="2076450" cy="1194829"/>
    <xdr:pic>
      <xdr:nvPicPr>
        <xdr:cNvPr id="11" name="Picture 10">
          <a:extLst>
            <a:ext uri="{FF2B5EF4-FFF2-40B4-BE49-F238E27FC236}">
              <a16:creationId xmlns:a16="http://schemas.microsoft.com/office/drawing/2014/main" id="{A8961A24-280E-46D5-A7C3-56967B23C6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3609975" y="9587471"/>
          <a:ext cx="2076450" cy="1194829"/>
        </a:xfrm>
        <a:prstGeom prst="rect">
          <a:avLst/>
        </a:prstGeom>
      </xdr:spPr>
    </xdr:pic>
    <xdr:clientData/>
  </xdr:oneCellAnchor>
  <xdr:oneCellAnchor>
    <xdr:from>
      <xdr:col>10</xdr:col>
      <xdr:colOff>333374</xdr:colOff>
      <xdr:row>44</xdr:row>
      <xdr:rowOff>47625</xdr:rowOff>
    </xdr:from>
    <xdr:ext cx="1209676" cy="1231216"/>
    <xdr:pic>
      <xdr:nvPicPr>
        <xdr:cNvPr id="12" name="Picture 11">
          <a:extLst>
            <a:ext uri="{FF2B5EF4-FFF2-40B4-BE49-F238E27FC236}">
              <a16:creationId xmlns:a16="http://schemas.microsoft.com/office/drawing/2014/main" id="{6FC4B7B5-F624-44EC-8B0E-11B8F9CF38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143874" y="4810125"/>
          <a:ext cx="1209676" cy="1231216"/>
        </a:xfrm>
        <a:prstGeom prst="rect">
          <a:avLst/>
        </a:prstGeom>
      </xdr:spPr>
    </xdr:pic>
    <xdr:clientData/>
  </xdr:oneCellAnchor>
  <xdr:oneCellAnchor>
    <xdr:from>
      <xdr:col>8</xdr:col>
      <xdr:colOff>66081</xdr:colOff>
      <xdr:row>44</xdr:row>
      <xdr:rowOff>133350</xdr:rowOff>
    </xdr:from>
    <xdr:ext cx="1619844" cy="1085850"/>
    <xdr:pic>
      <xdr:nvPicPr>
        <xdr:cNvPr id="13" name="Picture 12">
          <a:extLst>
            <a:ext uri="{FF2B5EF4-FFF2-40B4-BE49-F238E27FC236}">
              <a16:creationId xmlns:a16="http://schemas.microsoft.com/office/drawing/2014/main" id="{F0E7CD8A-4C3F-40E4-8C2A-72F4FD1274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505106" y="4895850"/>
          <a:ext cx="1619844" cy="1085850"/>
        </a:xfrm>
        <a:prstGeom prst="rect">
          <a:avLst/>
        </a:prstGeom>
      </xdr:spPr>
    </xdr:pic>
    <xdr:clientData/>
  </xdr:oneCellAnchor>
  <xdr:oneCellAnchor>
    <xdr:from>
      <xdr:col>10</xdr:col>
      <xdr:colOff>1533525</xdr:colOff>
      <xdr:row>44</xdr:row>
      <xdr:rowOff>110096</xdr:rowOff>
    </xdr:from>
    <xdr:ext cx="2076450" cy="1194829"/>
    <xdr:pic>
      <xdr:nvPicPr>
        <xdr:cNvPr id="14" name="Picture 13">
          <a:extLst>
            <a:ext uri="{FF2B5EF4-FFF2-40B4-BE49-F238E27FC236}">
              <a16:creationId xmlns:a16="http://schemas.microsoft.com/office/drawing/2014/main" id="{A686664D-F3EA-414A-A0FF-9EFF0BA616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10477500" y="4872596"/>
          <a:ext cx="2076450" cy="1194829"/>
        </a:xfrm>
        <a:prstGeom prst="rect">
          <a:avLst/>
        </a:prstGeom>
      </xdr:spPr>
    </xdr:pic>
    <xdr:clientData/>
  </xdr:oneCellAnchor>
  <xdr:oneCellAnchor>
    <xdr:from>
      <xdr:col>10</xdr:col>
      <xdr:colOff>209549</xdr:colOff>
      <xdr:row>87</xdr:row>
      <xdr:rowOff>38100</xdr:rowOff>
    </xdr:from>
    <xdr:ext cx="1209676" cy="1231216"/>
    <xdr:pic>
      <xdr:nvPicPr>
        <xdr:cNvPr id="18" name="Picture 17">
          <a:extLst>
            <a:ext uri="{FF2B5EF4-FFF2-40B4-BE49-F238E27FC236}">
              <a16:creationId xmlns:a16="http://schemas.microsoft.com/office/drawing/2014/main" id="{1BA4D5E9-580A-4DC8-A2B2-465411B6A8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9153524" y="9553575"/>
          <a:ext cx="1209676" cy="1231216"/>
        </a:xfrm>
        <a:prstGeom prst="rect">
          <a:avLst/>
        </a:prstGeom>
      </xdr:spPr>
    </xdr:pic>
    <xdr:clientData/>
  </xdr:oneCellAnchor>
  <xdr:oneCellAnchor>
    <xdr:from>
      <xdr:col>8</xdr:col>
      <xdr:colOff>66081</xdr:colOff>
      <xdr:row>87</xdr:row>
      <xdr:rowOff>133350</xdr:rowOff>
    </xdr:from>
    <xdr:ext cx="1619844" cy="1085850"/>
    <xdr:pic>
      <xdr:nvPicPr>
        <xdr:cNvPr id="19" name="Picture 18">
          <a:extLst>
            <a:ext uri="{FF2B5EF4-FFF2-40B4-BE49-F238E27FC236}">
              <a16:creationId xmlns:a16="http://schemas.microsoft.com/office/drawing/2014/main" id="{270CF8B1-D64C-499C-BF1C-65254C5B8C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505106" y="4895850"/>
          <a:ext cx="1619844" cy="1085850"/>
        </a:xfrm>
        <a:prstGeom prst="rect">
          <a:avLst/>
        </a:prstGeom>
      </xdr:spPr>
    </xdr:pic>
    <xdr:clientData/>
  </xdr:oneCellAnchor>
  <xdr:oneCellAnchor>
    <xdr:from>
      <xdr:col>10</xdr:col>
      <xdr:colOff>1333500</xdr:colOff>
      <xdr:row>87</xdr:row>
      <xdr:rowOff>110096</xdr:rowOff>
    </xdr:from>
    <xdr:ext cx="2076450" cy="1194829"/>
    <xdr:pic>
      <xdr:nvPicPr>
        <xdr:cNvPr id="20" name="Picture 19">
          <a:extLst>
            <a:ext uri="{FF2B5EF4-FFF2-40B4-BE49-F238E27FC236}">
              <a16:creationId xmlns:a16="http://schemas.microsoft.com/office/drawing/2014/main" id="{29C0EF42-838F-4CCF-A3B2-087631C8BD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10277475" y="9625571"/>
          <a:ext cx="2076450" cy="1194829"/>
        </a:xfrm>
        <a:prstGeom prst="rect">
          <a:avLst/>
        </a:prstGeom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1781175</xdr:colOff>
      <xdr:row>0</xdr:row>
      <xdr:rowOff>152401</xdr:rowOff>
    </xdr:from>
    <xdr:to>
      <xdr:col>2</xdr:col>
      <xdr:colOff>266700</xdr:colOff>
      <xdr:row>5</xdr:row>
      <xdr:rowOff>119077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085151-8C98-4B34-925E-E78067CE6E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2476500" y="152401"/>
          <a:ext cx="1543050" cy="919176"/>
        </a:xfrm>
        <a:prstGeom prst="rect">
          <a:avLst/>
        </a:prstGeom>
      </xdr:spPr>
    </xdr:pic>
    <xdr:clientData/>
  </xdr:twoCellAnchor>
  <xdr:oneCellAnchor>
    <xdr:from>
      <xdr:col>0</xdr:col>
      <xdr:colOff>571499</xdr:colOff>
      <xdr:row>0</xdr:row>
      <xdr:rowOff>19050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E5670BD1-8A3B-4CFE-9DFA-98802DCE64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305674" y="19050"/>
          <a:ext cx="1162051" cy="1182743"/>
        </a:xfrm>
        <a:prstGeom prst="rect">
          <a:avLst/>
        </a:prstGeom>
      </xdr:spPr>
    </xdr:pic>
    <xdr:clientData/>
  </xdr:oneCellAnchor>
  <xdr:oneCellAnchor>
    <xdr:from>
      <xdr:col>8</xdr:col>
      <xdr:colOff>581024</xdr:colOff>
      <xdr:row>0</xdr:row>
      <xdr:rowOff>28575</xdr:rowOff>
    </xdr:from>
    <xdr:ext cx="1209676" cy="1231216"/>
    <xdr:pic>
      <xdr:nvPicPr>
        <xdr:cNvPr id="7" name="Picture 6">
          <a:extLst>
            <a:ext uri="{FF2B5EF4-FFF2-40B4-BE49-F238E27FC236}">
              <a16:creationId xmlns:a16="http://schemas.microsoft.com/office/drawing/2014/main" id="{8AB6A54B-DCB0-4BE7-AC28-405D36240E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086724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151806</xdr:colOff>
      <xdr:row>0</xdr:row>
      <xdr:rowOff>142875</xdr:rowOff>
    </xdr:from>
    <xdr:to>
      <xdr:col>8</xdr:col>
      <xdr:colOff>438150</xdr:colOff>
      <xdr:row>6</xdr:row>
      <xdr:rowOff>85725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46DB012-67A4-48F7-8519-BB32F35E2C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1806" y="142875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8</xdr:col>
      <xdr:colOff>1847850</xdr:colOff>
      <xdr:row>0</xdr:row>
      <xdr:rowOff>133350</xdr:rowOff>
    </xdr:from>
    <xdr:to>
      <xdr:col>9</xdr:col>
      <xdr:colOff>1224841</xdr:colOff>
      <xdr:row>6</xdr:row>
      <xdr:rowOff>95250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FE1891A-1507-4FC8-8D86-26F4E86637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9353550" y="133350"/>
          <a:ext cx="1920166" cy="11049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2162175</xdr:colOff>
      <xdr:row>1</xdr:row>
      <xdr:rowOff>1</xdr:rowOff>
    </xdr:from>
    <xdr:to>
      <xdr:col>3</xdr:col>
      <xdr:colOff>47625</xdr:colOff>
      <xdr:row>5</xdr:row>
      <xdr:rowOff>157177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73C3B5E-93CA-4B77-9F63-5EE338E5EA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2771775" y="190501"/>
          <a:ext cx="1543050" cy="919176"/>
        </a:xfrm>
        <a:prstGeom prst="rect">
          <a:avLst/>
        </a:prstGeom>
      </xdr:spPr>
    </xdr:pic>
    <xdr:clientData/>
  </xdr:twoCellAnchor>
  <xdr:oneCellAnchor>
    <xdr:from>
      <xdr:col>0</xdr:col>
      <xdr:colOff>390524</xdr:colOff>
      <xdr:row>0</xdr:row>
      <xdr:rowOff>57150</xdr:rowOff>
    </xdr:from>
    <xdr:ext cx="1162051" cy="1182743"/>
    <xdr:pic>
      <xdr:nvPicPr>
        <xdr:cNvPr id="5" name="Picture 4">
          <a:extLst>
            <a:ext uri="{FF2B5EF4-FFF2-40B4-BE49-F238E27FC236}">
              <a16:creationId xmlns:a16="http://schemas.microsoft.com/office/drawing/2014/main" id="{4DC8E5C6-641B-4D8E-AEA2-D0BE31B316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390524" y="57150"/>
          <a:ext cx="1162051" cy="1182743"/>
        </a:xfrm>
        <a:prstGeom prst="rect">
          <a:avLst/>
        </a:prstGeom>
      </xdr:spPr>
    </xdr:pic>
    <xdr:clientData/>
  </xdr:oneCellAnchor>
  <xdr:oneCellAnchor>
    <xdr:from>
      <xdr:col>9</xdr:col>
      <xdr:colOff>704849</xdr:colOff>
      <xdr:row>0</xdr:row>
      <xdr:rowOff>47625</xdr:rowOff>
    </xdr:from>
    <xdr:ext cx="1209676" cy="1231216"/>
    <xdr:pic>
      <xdr:nvPicPr>
        <xdr:cNvPr id="7" name="Picture 6">
          <a:extLst>
            <a:ext uri="{FF2B5EF4-FFF2-40B4-BE49-F238E27FC236}">
              <a16:creationId xmlns:a16="http://schemas.microsoft.com/office/drawing/2014/main" id="{60680530-F208-4DD7-9961-3A290D59D3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629649" y="4286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7</xdr:col>
      <xdr:colOff>180381</xdr:colOff>
      <xdr:row>0</xdr:row>
      <xdr:rowOff>85725</xdr:rowOff>
    </xdr:from>
    <xdr:to>
      <xdr:col>9</xdr:col>
      <xdr:colOff>581025</xdr:colOff>
      <xdr:row>6</xdr:row>
      <xdr:rowOff>28575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6B1C3FB-4F70-4D6F-8DF6-3231076544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885981" y="1990725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9</xdr:col>
      <xdr:colOff>1933575</xdr:colOff>
      <xdr:row>0</xdr:row>
      <xdr:rowOff>91046</xdr:rowOff>
    </xdr:from>
    <xdr:to>
      <xdr:col>10</xdr:col>
      <xdr:colOff>1362075</xdr:colOff>
      <xdr:row>6</xdr:row>
      <xdr:rowOff>142875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A20DE98-140A-408C-9C9B-6C636A7E23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9858375" y="1996046"/>
          <a:ext cx="2076450" cy="11948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447674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A94A89BA-5240-4BAA-9DBB-8152CEB8A2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3834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151806</xdr:colOff>
      <xdr:row>0</xdr:row>
      <xdr:rowOff>142875</xdr:rowOff>
    </xdr:from>
    <xdr:to>
      <xdr:col>2</xdr:col>
      <xdr:colOff>333375</xdr:colOff>
      <xdr:row>6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6BAA652-F66F-4DF0-AA66-5910C29323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1806" y="142875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2</xdr:col>
      <xdr:colOff>1695450</xdr:colOff>
      <xdr:row>0</xdr:row>
      <xdr:rowOff>91046</xdr:rowOff>
    </xdr:from>
    <xdr:to>
      <xdr:col>3</xdr:col>
      <xdr:colOff>1162050</xdr:colOff>
      <xdr:row>6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441069E-2B2E-4A49-B551-E57E714172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133725" y="91046"/>
          <a:ext cx="2076450" cy="119482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1304924</xdr:colOff>
      <xdr:row>1</xdr:row>
      <xdr:rowOff>19050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A3AA8AD5-95A3-411E-BAC9-A6438D01B1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95524" y="2095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323256</xdr:colOff>
      <xdr:row>1</xdr:row>
      <xdr:rowOff>142875</xdr:rowOff>
    </xdr:from>
    <xdr:to>
      <xdr:col>3</xdr:col>
      <xdr:colOff>952500</xdr:colOff>
      <xdr:row>7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CF2D6B-0E03-4C9B-AE4A-16497B77B9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23256" y="142875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2800350</xdr:colOff>
      <xdr:row>1</xdr:row>
      <xdr:rowOff>100571</xdr:rowOff>
    </xdr:from>
    <xdr:to>
      <xdr:col>5</xdr:col>
      <xdr:colOff>438150</xdr:colOff>
      <xdr:row>7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0D60FE3-D652-4CCB-A618-B1AC75FB34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90950" y="291071"/>
          <a:ext cx="2076450" cy="119482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647699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F6930849-9368-487F-87B0-9B1556C86A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6689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151806</xdr:colOff>
      <xdr:row>0</xdr:row>
      <xdr:rowOff>142875</xdr:rowOff>
    </xdr:from>
    <xdr:to>
      <xdr:col>3</xdr:col>
      <xdr:colOff>552450</xdr:colOff>
      <xdr:row>6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A9F9976-354D-42EE-8B32-5587B75C7D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1806" y="142875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1838325</xdr:colOff>
      <xdr:row>0</xdr:row>
      <xdr:rowOff>91046</xdr:rowOff>
    </xdr:from>
    <xdr:to>
      <xdr:col>4</xdr:col>
      <xdr:colOff>1209675</xdr:colOff>
      <xdr:row>6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572101C-4728-40FC-87D0-8838D80F8F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057525" y="91046"/>
          <a:ext cx="2076450" cy="1194829"/>
        </a:xfrm>
        <a:prstGeom prst="rect">
          <a:avLst/>
        </a:prstGeom>
      </xdr:spPr>
    </xdr:pic>
    <xdr:clientData/>
  </xdr:twoCellAnchor>
  <xdr:oneCellAnchor>
    <xdr:from>
      <xdr:col>9</xdr:col>
      <xdr:colOff>971549</xdr:colOff>
      <xdr:row>0</xdr:row>
      <xdr:rowOff>57150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0D97A47D-AD63-4347-8DF6-470C2064C8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067674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151806</xdr:colOff>
      <xdr:row>0</xdr:row>
      <xdr:rowOff>142875</xdr:rowOff>
    </xdr:from>
    <xdr:ext cx="1619844" cy="1085850"/>
    <xdr:pic>
      <xdr:nvPicPr>
        <xdr:cNvPr id="9" name="Picture 8">
          <a:extLst>
            <a:ext uri="{FF2B5EF4-FFF2-40B4-BE49-F238E27FC236}">
              <a16:creationId xmlns:a16="http://schemas.microsoft.com/office/drawing/2014/main" id="{F87A0B41-E4E0-40C3-8E36-8BBE3A8005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51856" y="5286375"/>
          <a:ext cx="1619844" cy="1085850"/>
        </a:xfrm>
        <a:prstGeom prst="rect">
          <a:avLst/>
        </a:prstGeom>
      </xdr:spPr>
    </xdr:pic>
    <xdr:clientData/>
  </xdr:oneCellAnchor>
  <xdr:oneCellAnchor>
    <xdr:from>
      <xdr:col>9</xdr:col>
      <xdr:colOff>2181225</xdr:colOff>
      <xdr:row>0</xdr:row>
      <xdr:rowOff>81521</xdr:rowOff>
    </xdr:from>
    <xdr:ext cx="2076450" cy="1194829"/>
    <xdr:pic>
      <xdr:nvPicPr>
        <xdr:cNvPr id="10" name="Picture 9">
          <a:extLst>
            <a:ext uri="{FF2B5EF4-FFF2-40B4-BE49-F238E27FC236}">
              <a16:creationId xmlns:a16="http://schemas.microsoft.com/office/drawing/2014/main" id="{9E8C23AA-9F47-4E2E-A804-C69A6EDB8BF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277350" y="81521"/>
          <a:ext cx="2076450" cy="1194829"/>
        </a:xfrm>
        <a:prstGeom prst="rect">
          <a:avLst/>
        </a:prstGeom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714374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B626DB69-3ECB-4A2B-AE55-2837E51F02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33574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151806</xdr:colOff>
      <xdr:row>0</xdr:row>
      <xdr:rowOff>142875</xdr:rowOff>
    </xdr:from>
    <xdr:to>
      <xdr:col>2</xdr:col>
      <xdr:colOff>552450</xdr:colOff>
      <xdr:row>6</xdr:row>
      <xdr:rowOff>85725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FA6C9A-F6D6-4DB8-AA50-12D33D0D4A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51856" y="142875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2</xdr:col>
      <xdr:colOff>1914525</xdr:colOff>
      <xdr:row>0</xdr:row>
      <xdr:rowOff>91046</xdr:rowOff>
    </xdr:from>
    <xdr:to>
      <xdr:col>4</xdr:col>
      <xdr:colOff>581025</xdr:colOff>
      <xdr:row>6</xdr:row>
      <xdr:rowOff>142875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91C44F0-D874-4BC2-B6E6-A65F558AE9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133725" y="91046"/>
          <a:ext cx="2076450" cy="119482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819149</xdr:colOff>
      <xdr:row>4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141BCE87-3B47-4460-B964-098BF8BCE3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38349" y="80962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218481</xdr:colOff>
      <xdr:row>4</xdr:row>
      <xdr:rowOff>171450</xdr:rowOff>
    </xdr:from>
    <xdr:ext cx="1619844" cy="1085850"/>
    <xdr:pic>
      <xdr:nvPicPr>
        <xdr:cNvPr id="3" name="Picture 2">
          <a:extLst>
            <a:ext uri="{FF2B5EF4-FFF2-40B4-BE49-F238E27FC236}">
              <a16:creationId xmlns:a16="http://schemas.microsoft.com/office/drawing/2014/main" id="{6A8EBDDD-721D-41E6-933E-1BD2D248E0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47106" y="17668875"/>
          <a:ext cx="1619844" cy="1085850"/>
        </a:xfrm>
        <a:prstGeom prst="rect">
          <a:avLst/>
        </a:prstGeom>
      </xdr:spPr>
    </xdr:pic>
    <xdr:clientData/>
  </xdr:oneCellAnchor>
  <xdr:oneCellAnchor>
    <xdr:from>
      <xdr:col>2</xdr:col>
      <xdr:colOff>2181225</xdr:colOff>
      <xdr:row>4</xdr:row>
      <xdr:rowOff>119621</xdr:rowOff>
    </xdr:from>
    <xdr:ext cx="2076450" cy="1194829"/>
    <xdr:pic>
      <xdr:nvPicPr>
        <xdr:cNvPr id="4" name="Picture 3">
          <a:extLst>
            <a:ext uri="{FF2B5EF4-FFF2-40B4-BE49-F238E27FC236}">
              <a16:creationId xmlns:a16="http://schemas.microsoft.com/office/drawing/2014/main" id="{D564FE22-B5D5-44E4-B72D-8E29F57082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971925" y="17617046"/>
          <a:ext cx="2076450" cy="1194829"/>
        </a:xfrm>
        <a:prstGeom prst="rect">
          <a:avLst/>
        </a:prstGeom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571499</xdr:colOff>
      <xdr:row>0</xdr:row>
      <xdr:rowOff>19050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20A2D3FA-CA33-46C2-944B-1841075E96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90724" y="190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133350</xdr:colOff>
      <xdr:row>1</xdr:row>
      <xdr:rowOff>16937</xdr:rowOff>
    </xdr:from>
    <xdr:to>
      <xdr:col>3</xdr:col>
      <xdr:colOff>561975</xdr:colOff>
      <xdr:row>6</xdr:row>
      <xdr:rowOff>28574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EE73080-1E56-49D7-A8E4-C87CE73DF4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33350" y="2074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1724025</xdr:colOff>
      <xdr:row>0</xdr:row>
      <xdr:rowOff>154741</xdr:rowOff>
    </xdr:from>
    <xdr:to>
      <xdr:col>5</xdr:col>
      <xdr:colOff>238125</xdr:colOff>
      <xdr:row>6</xdr:row>
      <xdr:rowOff>47625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9579ACC-C6B5-4DE8-BC76-97874D8B34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143250" y="154741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533399</xdr:colOff>
      <xdr:row>0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85057002-5B93-4E6B-BD48-470DAF31AC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829549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133350</xdr:colOff>
      <xdr:row>1</xdr:row>
      <xdr:rowOff>16937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7501FA10-6733-4E7F-82B4-A1E59F8907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42925" y="207437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1790700</xdr:colOff>
      <xdr:row>0</xdr:row>
      <xdr:rowOff>164266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158C79BA-103F-444E-B992-31A2E5F3E8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086850" y="164266"/>
          <a:ext cx="1800225" cy="1035884"/>
        </a:xfrm>
        <a:prstGeom prst="rect">
          <a:avLst/>
        </a:prstGeom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790574</xdr:colOff>
      <xdr:row>0</xdr:row>
      <xdr:rowOff>19050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AE77A5E2-4B41-4BA6-A614-49E08C03B6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562224" y="190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257175</xdr:colOff>
      <xdr:row>1</xdr:row>
      <xdr:rowOff>45512</xdr:rowOff>
    </xdr:from>
    <xdr:to>
      <xdr:col>3</xdr:col>
      <xdr:colOff>533400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6A3DB79-4DDB-4460-B59B-8ED1619DF3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8667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2143125</xdr:colOff>
      <xdr:row>1</xdr:row>
      <xdr:rowOff>11866</xdr:rowOff>
    </xdr:from>
    <xdr:to>
      <xdr:col>4</xdr:col>
      <xdr:colOff>1238250</xdr:colOff>
      <xdr:row>6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65B94D7-307B-4643-9F32-C4CDCE3E97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914775" y="202366"/>
          <a:ext cx="1800225" cy="103588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914399</xdr:colOff>
      <xdr:row>0</xdr:row>
      <xdr:rowOff>9525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7F96EA66-3E31-4DFE-9697-204B336DA5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33599" y="95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998A5FB-EE6C-45C0-A690-C055CC8D0F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8667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2390775</xdr:colOff>
      <xdr:row>1</xdr:row>
      <xdr:rowOff>11866</xdr:rowOff>
    </xdr:from>
    <xdr:to>
      <xdr:col>3</xdr:col>
      <xdr:colOff>1019175</xdr:colOff>
      <xdr:row>6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13A682E-F56D-4578-9A60-32DB753C51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09975" y="202366"/>
          <a:ext cx="1800225" cy="1035884"/>
        </a:xfrm>
        <a:prstGeom prst="rect">
          <a:avLst/>
        </a:prstGeom>
      </xdr:spPr>
    </xdr:pic>
    <xdr:clientData/>
  </xdr:twoCellAnchor>
  <xdr:oneCellAnchor>
    <xdr:from>
      <xdr:col>2</xdr:col>
      <xdr:colOff>914399</xdr:colOff>
      <xdr:row>45</xdr:row>
      <xdr:rowOff>9525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C706B11E-5A51-470E-A75E-A3661D3ADD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33599" y="952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257175</xdr:colOff>
      <xdr:row>46</xdr:row>
      <xdr:rowOff>45512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9CF6B8FA-82A1-445F-9697-82B9A3F96B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2390775</xdr:colOff>
      <xdr:row>46</xdr:row>
      <xdr:rowOff>11866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2318039A-29AB-4A46-BDC5-7CE2AF877B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09975" y="202366"/>
          <a:ext cx="1800225" cy="1035884"/>
        </a:xfrm>
        <a:prstGeom prst="rect">
          <a:avLst/>
        </a:prstGeom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885824</xdr:colOff>
      <xdr:row>0</xdr:row>
      <xdr:rowOff>9525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F19725F6-F2FC-4051-BA92-701D2B9862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05024" y="95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21C5707-7D7F-4862-AEAC-75C452E89A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2333625</xdr:colOff>
      <xdr:row>1</xdr:row>
      <xdr:rowOff>11866</xdr:rowOff>
    </xdr:from>
    <xdr:to>
      <xdr:col>4</xdr:col>
      <xdr:colOff>628650</xdr:colOff>
      <xdr:row>6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36B9D62-6D0F-44C8-8FDA-6A688B7A39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52825" y="202366"/>
          <a:ext cx="1800225" cy="103588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333374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D4EB6936-B1E1-4999-9FD9-2C8A48880A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552574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57150</xdr:colOff>
      <xdr:row>1</xdr:row>
      <xdr:rowOff>45512</xdr:rowOff>
    </xdr:from>
    <xdr:to>
      <xdr:col>2</xdr:col>
      <xdr:colOff>276225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1B1C492-437E-4953-BE33-10153F7677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7150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1500419</xdr:colOff>
      <xdr:row>1</xdr:row>
      <xdr:rowOff>47624</xdr:rowOff>
    </xdr:from>
    <xdr:to>
      <xdr:col>3</xdr:col>
      <xdr:colOff>1209675</xdr:colOff>
      <xdr:row>6</xdr:row>
      <xdr:rowOff>95249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F8F4FDB-513F-4E0D-AB2D-306C9FF225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2719619" y="238124"/>
          <a:ext cx="1738081" cy="100012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990599</xdr:colOff>
      <xdr:row>0</xdr:row>
      <xdr:rowOff>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374D1C9A-73BC-48BB-A775-C4FC0BED6F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90724" y="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228600</xdr:colOff>
      <xdr:row>0</xdr:row>
      <xdr:rowOff>140762</xdr:rowOff>
    </xdr:from>
    <xdr:to>
      <xdr:col>2</xdr:col>
      <xdr:colOff>666750</xdr:colOff>
      <xdr:row>5</xdr:row>
      <xdr:rowOff>152399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054E2CB-C01F-4245-BFF0-8D82122BC7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28600" y="14076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2447925</xdr:colOff>
      <xdr:row>0</xdr:row>
      <xdr:rowOff>135691</xdr:rowOff>
    </xdr:from>
    <xdr:to>
      <xdr:col>4</xdr:col>
      <xdr:colOff>628650</xdr:colOff>
      <xdr:row>6</xdr:row>
      <xdr:rowOff>28575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F3F27C7-D5DA-43FC-BF1C-ABA126B124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48050" y="135691"/>
          <a:ext cx="1800225" cy="1035884"/>
        </a:xfrm>
        <a:prstGeom prst="rect">
          <a:avLst/>
        </a:prstGeom>
      </xdr:spPr>
    </xdr:pic>
    <xdr:clientData/>
  </xdr:twoCellAnchor>
  <xdr:oneCellAnchor>
    <xdr:from>
      <xdr:col>9</xdr:col>
      <xdr:colOff>447674</xdr:colOff>
      <xdr:row>0</xdr:row>
      <xdr:rowOff>38100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E089EEEE-2E1E-4669-A43B-31501CAFF0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210549" y="3810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7</xdr:col>
      <xdr:colOff>114300</xdr:colOff>
      <xdr:row>1</xdr:row>
      <xdr:rowOff>16937</xdr:rowOff>
    </xdr:from>
    <xdr:to>
      <xdr:col>9</xdr:col>
      <xdr:colOff>333375</xdr:colOff>
      <xdr:row>6</xdr:row>
      <xdr:rowOff>28574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2F28477-601E-4D67-A077-31BC6F5DC1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57975" y="2074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9</xdr:col>
      <xdr:colOff>1676400</xdr:colOff>
      <xdr:row>0</xdr:row>
      <xdr:rowOff>173791</xdr:rowOff>
    </xdr:from>
    <xdr:to>
      <xdr:col>11</xdr:col>
      <xdr:colOff>0</xdr:colOff>
      <xdr:row>6</xdr:row>
      <xdr:rowOff>66675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B6DED83-AE25-43F4-B1FE-767EFB919F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439275" y="173791"/>
          <a:ext cx="1800225" cy="1035884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866774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FE264294-7D67-4C85-9EE1-F00A479A56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85974" y="3810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7</xdr:col>
      <xdr:colOff>361950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C87F50B-4AC8-4EF1-AB3D-9322D760D6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2333625</xdr:colOff>
      <xdr:row>1</xdr:row>
      <xdr:rowOff>11866</xdr:rowOff>
    </xdr:from>
    <xdr:to>
      <xdr:col>8</xdr:col>
      <xdr:colOff>114300</xdr:colOff>
      <xdr:row>6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84D67B4-1CDE-4166-9D28-DCE7A01EFB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52825" y="202366"/>
          <a:ext cx="1800225" cy="1035884"/>
        </a:xfrm>
        <a:prstGeom prst="rect">
          <a:avLst/>
        </a:prstGeom>
      </xdr:spPr>
    </xdr:pic>
    <xdr:clientData/>
  </xdr:twoCellAnchor>
  <xdr:oneCellAnchor>
    <xdr:from>
      <xdr:col>9</xdr:col>
      <xdr:colOff>685799</xdr:colOff>
      <xdr:row>0</xdr:row>
      <xdr:rowOff>28575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8DBAFA8B-5072-45B7-ACF2-EC62A315EE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601074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7</xdr:col>
      <xdr:colOff>266700</xdr:colOff>
      <xdr:row>1</xdr:row>
      <xdr:rowOff>7412</xdr:rowOff>
    </xdr:from>
    <xdr:to>
      <xdr:col>8</xdr:col>
      <xdr:colOff>1095375</xdr:colOff>
      <xdr:row>6</xdr:row>
      <xdr:rowOff>19049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E7D7A92-E082-46A1-8F00-FD61F21D2B6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962775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9</xdr:col>
      <xdr:colOff>2009775</xdr:colOff>
      <xdr:row>0</xdr:row>
      <xdr:rowOff>164266</xdr:rowOff>
    </xdr:from>
    <xdr:to>
      <xdr:col>12</xdr:col>
      <xdr:colOff>238125</xdr:colOff>
      <xdr:row>6</xdr:row>
      <xdr:rowOff>57150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62F0130-2995-4016-AD4D-E021750D8B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925050" y="164266"/>
          <a:ext cx="1800225" cy="1035884"/>
        </a:xfrm>
        <a:prstGeom prst="rect">
          <a:avLst/>
        </a:prstGeom>
      </xdr:spPr>
    </xdr:pic>
    <xdr:clientData/>
  </xdr:twoCellAnchor>
  <xdr:oneCellAnchor>
    <xdr:from>
      <xdr:col>2</xdr:col>
      <xdr:colOff>866774</xdr:colOff>
      <xdr:row>49</xdr:row>
      <xdr:rowOff>21255</xdr:rowOff>
    </xdr:from>
    <xdr:ext cx="1085851" cy="1105186"/>
    <xdr:pic>
      <xdr:nvPicPr>
        <xdr:cNvPr id="5" name="Picture 4">
          <a:extLst>
            <a:ext uri="{FF2B5EF4-FFF2-40B4-BE49-F238E27FC236}">
              <a16:creationId xmlns:a16="http://schemas.microsoft.com/office/drawing/2014/main" id="{C92DD71A-68AF-40CE-BC60-D374989BFF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85974" y="5355255"/>
          <a:ext cx="1085851" cy="1105186"/>
        </a:xfrm>
        <a:prstGeom prst="rect">
          <a:avLst/>
        </a:prstGeom>
      </xdr:spPr>
    </xdr:pic>
    <xdr:clientData/>
  </xdr:oneCellAnchor>
  <xdr:oneCellAnchor>
    <xdr:from>
      <xdr:col>0</xdr:col>
      <xdr:colOff>266700</xdr:colOff>
      <xdr:row>49</xdr:row>
      <xdr:rowOff>121712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74F4DA6C-39EC-4216-9C6E-FB8B1530DCF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66700" y="54557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2352675</xdr:colOff>
      <xdr:row>49</xdr:row>
      <xdr:rowOff>107116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78FF6210-AF48-495B-80D0-7AE2045371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71875" y="5441116"/>
          <a:ext cx="1800225" cy="1035884"/>
        </a:xfrm>
        <a:prstGeom prst="rect">
          <a:avLst/>
        </a:prstGeom>
      </xdr:spPr>
    </xdr:pic>
    <xdr:clientData/>
  </xdr:oneCellAnchor>
  <xdr:oneCellAnchor>
    <xdr:from>
      <xdr:col>8</xdr:col>
      <xdr:colOff>866774</xdr:colOff>
      <xdr:row>39</xdr:row>
      <xdr:rowOff>21255</xdr:rowOff>
    </xdr:from>
    <xdr:ext cx="1085851" cy="1105186"/>
    <xdr:pic>
      <xdr:nvPicPr>
        <xdr:cNvPr id="11" name="Picture 10">
          <a:extLst>
            <a:ext uri="{FF2B5EF4-FFF2-40B4-BE49-F238E27FC236}">
              <a16:creationId xmlns:a16="http://schemas.microsoft.com/office/drawing/2014/main" id="{5030F6C5-906B-4984-8905-0159F2B280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85974" y="9546255"/>
          <a:ext cx="1085851" cy="1105186"/>
        </a:xfrm>
        <a:prstGeom prst="rect">
          <a:avLst/>
        </a:prstGeom>
      </xdr:spPr>
    </xdr:pic>
    <xdr:clientData/>
  </xdr:oneCellAnchor>
  <xdr:oneCellAnchor>
    <xdr:from>
      <xdr:col>6</xdr:col>
      <xdr:colOff>266700</xdr:colOff>
      <xdr:row>39</xdr:row>
      <xdr:rowOff>121712</xdr:rowOff>
    </xdr:from>
    <xdr:ext cx="1438275" cy="964137"/>
    <xdr:pic>
      <xdr:nvPicPr>
        <xdr:cNvPr id="12" name="Picture 11">
          <a:extLst>
            <a:ext uri="{FF2B5EF4-FFF2-40B4-BE49-F238E27FC236}">
              <a16:creationId xmlns:a16="http://schemas.microsoft.com/office/drawing/2014/main" id="{C08A8814-DA9A-49F1-BE5E-B84A6FE9F7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66700" y="9646712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2152650</xdr:colOff>
      <xdr:row>39</xdr:row>
      <xdr:rowOff>59491</xdr:rowOff>
    </xdr:from>
    <xdr:ext cx="1800225" cy="1035884"/>
    <xdr:pic>
      <xdr:nvPicPr>
        <xdr:cNvPr id="13" name="Picture 12">
          <a:extLst>
            <a:ext uri="{FF2B5EF4-FFF2-40B4-BE49-F238E27FC236}">
              <a16:creationId xmlns:a16="http://schemas.microsoft.com/office/drawing/2014/main" id="{E242B297-0CD7-46E6-8CDE-1495E88A25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439275" y="9584491"/>
          <a:ext cx="1800225" cy="1035884"/>
        </a:xfrm>
        <a:prstGeom prst="rect">
          <a:avLst/>
        </a:prstGeom>
      </xdr:spPr>
    </xdr:pic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1038224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2F1F66A3-A039-4406-A897-C8173B753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57424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082E325-E4E2-417B-BEC4-8A7EB5B9E0D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2676525</xdr:colOff>
      <xdr:row>1</xdr:row>
      <xdr:rowOff>2341</xdr:rowOff>
    </xdr:from>
    <xdr:to>
      <xdr:col>4</xdr:col>
      <xdr:colOff>409575</xdr:colOff>
      <xdr:row>6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E0524FF-66AF-4056-94DE-C7BDA3AA85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95725" y="192841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457199</xdr:colOff>
      <xdr:row>0</xdr:row>
      <xdr:rowOff>57150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9AE37846-7247-414B-8AC1-660CD9C3AB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80109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152400</xdr:colOff>
      <xdr:row>1</xdr:row>
      <xdr:rowOff>7412</xdr:rowOff>
    </xdr:from>
    <xdr:to>
      <xdr:col>8</xdr:col>
      <xdr:colOff>371475</xdr:colOff>
      <xdr:row>6</xdr:row>
      <xdr:rowOff>19049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8AE1A574-5791-4747-BC2B-38B55DA377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277100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1695450</xdr:colOff>
      <xdr:row>1</xdr:row>
      <xdr:rowOff>11866</xdr:rowOff>
    </xdr:from>
    <xdr:to>
      <xdr:col>10</xdr:col>
      <xdr:colOff>0</xdr:colOff>
      <xdr:row>6</xdr:row>
      <xdr:rowOff>95250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8C61B8D-01F6-4B20-AFA2-EBDB082553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10039350" y="202366"/>
          <a:ext cx="1800225" cy="1035884"/>
        </a:xfrm>
        <a:prstGeom prst="rect">
          <a:avLst/>
        </a:prstGeom>
      </xdr:spPr>
    </xdr:pic>
    <xdr:clientData/>
  </xdr:twoCellAnchor>
  <xdr:oneCellAnchor>
    <xdr:from>
      <xdr:col>2</xdr:col>
      <xdr:colOff>609599</xdr:colOff>
      <xdr:row>41</xdr:row>
      <xdr:rowOff>47625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206CC9FD-DFB8-421E-A23A-C74FA6E1E4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28799" y="785812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152400</xdr:colOff>
      <xdr:row>42</xdr:row>
      <xdr:rowOff>7412</xdr:rowOff>
    </xdr:from>
    <xdr:ext cx="1438275" cy="964137"/>
    <xdr:pic>
      <xdr:nvPicPr>
        <xdr:cNvPr id="9" name="Picture 8">
          <a:extLst>
            <a:ext uri="{FF2B5EF4-FFF2-40B4-BE49-F238E27FC236}">
              <a16:creationId xmlns:a16="http://schemas.microsoft.com/office/drawing/2014/main" id="{37084CC1-0CF5-4D17-B710-DC36C28F6B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67500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2028825</xdr:colOff>
      <xdr:row>41</xdr:row>
      <xdr:rowOff>135691</xdr:rowOff>
    </xdr:from>
    <xdr:ext cx="1800225" cy="1035884"/>
    <xdr:pic>
      <xdr:nvPicPr>
        <xdr:cNvPr id="10" name="Picture 9">
          <a:extLst>
            <a:ext uri="{FF2B5EF4-FFF2-40B4-BE49-F238E27FC236}">
              <a16:creationId xmlns:a16="http://schemas.microsoft.com/office/drawing/2014/main" id="{420292F0-4E09-484E-9B0E-4CF897511C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48025" y="7946191"/>
          <a:ext cx="1800225" cy="1035884"/>
        </a:xfrm>
        <a:prstGeom prst="rect">
          <a:avLst/>
        </a:prstGeom>
      </xdr:spPr>
    </xdr:pic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914399</xdr:colOff>
      <xdr:row>0</xdr:row>
      <xdr:rowOff>66675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54A5F4B9-34E1-43C5-9DA6-9373F92708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33599" y="666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3AB2F80-B08F-4AB8-92AB-9919F3132D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2381250</xdr:colOff>
      <xdr:row>1</xdr:row>
      <xdr:rowOff>2341</xdr:rowOff>
    </xdr:from>
    <xdr:to>
      <xdr:col>4</xdr:col>
      <xdr:colOff>514350</xdr:colOff>
      <xdr:row>6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B672EF9-9718-4155-B167-A8A7F05A58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00450" y="192841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533399</xdr:colOff>
      <xdr:row>0</xdr:row>
      <xdr:rowOff>38100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9A7EB8CB-DF55-424F-8B84-6FB6B771301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858124" y="3810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152400</xdr:colOff>
      <xdr:row>1</xdr:row>
      <xdr:rowOff>7412</xdr:rowOff>
    </xdr:from>
    <xdr:to>
      <xdr:col>8</xdr:col>
      <xdr:colOff>371475</xdr:colOff>
      <xdr:row>6</xdr:row>
      <xdr:rowOff>19049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2AFA3492-AF58-4768-BC89-6F9378CA33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67500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1838325</xdr:colOff>
      <xdr:row>1</xdr:row>
      <xdr:rowOff>2341</xdr:rowOff>
    </xdr:from>
    <xdr:to>
      <xdr:col>9</xdr:col>
      <xdr:colOff>800100</xdr:colOff>
      <xdr:row>6</xdr:row>
      <xdr:rowOff>85725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8E78F13-CDE2-4DD6-B136-65FB044E661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163050" y="192841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628649</xdr:colOff>
      <xdr:row>23</xdr:row>
      <xdr:rowOff>57150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0AF3E30E-737E-4560-A63A-C3C9ED614A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47849" y="52006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209550</xdr:colOff>
      <xdr:row>24</xdr:row>
      <xdr:rowOff>16937</xdr:rowOff>
    </xdr:from>
    <xdr:to>
      <xdr:col>8</xdr:col>
      <xdr:colOff>428625</xdr:colOff>
      <xdr:row>29</xdr:row>
      <xdr:rowOff>28574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A29AD63-C659-4AF8-A4C6-AD59BAA95A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09550" y="55795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2038350</xdr:colOff>
      <xdr:row>24</xdr:row>
      <xdr:rowOff>2341</xdr:rowOff>
    </xdr:from>
    <xdr:to>
      <xdr:col>10</xdr:col>
      <xdr:colOff>0</xdr:colOff>
      <xdr:row>29</xdr:row>
      <xdr:rowOff>85725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D2BEA47-E508-47A6-8400-BACC4B68AD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57550" y="5564941"/>
          <a:ext cx="1800225" cy="1035884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1038224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B771280D-080E-4331-AC9D-ACCAD199F4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57424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3384921-5749-4687-957F-BAFD59D4B3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2676525</xdr:colOff>
      <xdr:row>1</xdr:row>
      <xdr:rowOff>2341</xdr:rowOff>
    </xdr:from>
    <xdr:to>
      <xdr:col>4</xdr:col>
      <xdr:colOff>285750</xdr:colOff>
      <xdr:row>6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593ECC-AC8A-49B0-9198-BBCDDE3207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95725" y="192841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685799</xdr:colOff>
      <xdr:row>0</xdr:row>
      <xdr:rowOff>57150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5152A7F3-CD99-473C-888D-DD52E1554D0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36294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152400</xdr:colOff>
      <xdr:row>1</xdr:row>
      <xdr:rowOff>7412</xdr:rowOff>
    </xdr:from>
    <xdr:to>
      <xdr:col>8</xdr:col>
      <xdr:colOff>371475</xdr:colOff>
      <xdr:row>6</xdr:row>
      <xdr:rowOff>19049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84C3190-1DEA-4984-B2D8-AB5120A5B1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67500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2143125</xdr:colOff>
      <xdr:row>0</xdr:row>
      <xdr:rowOff>164266</xdr:rowOff>
    </xdr:from>
    <xdr:to>
      <xdr:col>9</xdr:col>
      <xdr:colOff>866775</xdr:colOff>
      <xdr:row>6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87CFEFE-CA11-4DDA-BAF0-283B0AB793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820275" y="164266"/>
          <a:ext cx="1800225" cy="1035884"/>
        </a:xfrm>
        <a:prstGeom prst="rect">
          <a:avLst/>
        </a:prstGeom>
      </xdr:spPr>
    </xdr:pic>
    <xdr:clientData/>
  </xdr:twoCellAnchor>
  <xdr:oneCellAnchor>
    <xdr:from>
      <xdr:col>2</xdr:col>
      <xdr:colOff>1038224</xdr:colOff>
      <xdr:row>29</xdr:row>
      <xdr:rowOff>57150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59E97B62-BFA0-4B7E-8C19-871964C534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57424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257175</xdr:colOff>
      <xdr:row>30</xdr:row>
      <xdr:rowOff>45512</xdr:rowOff>
    </xdr:from>
    <xdr:ext cx="1438275" cy="964137"/>
    <xdr:pic>
      <xdr:nvPicPr>
        <xdr:cNvPr id="9" name="Picture 8">
          <a:extLst>
            <a:ext uri="{FF2B5EF4-FFF2-40B4-BE49-F238E27FC236}">
              <a16:creationId xmlns:a16="http://schemas.microsoft.com/office/drawing/2014/main" id="{2D561A73-B37A-4427-B6D7-91DAD200131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2676525</xdr:colOff>
      <xdr:row>30</xdr:row>
      <xdr:rowOff>2341</xdr:rowOff>
    </xdr:from>
    <xdr:ext cx="1800225" cy="1035884"/>
    <xdr:pic>
      <xdr:nvPicPr>
        <xdr:cNvPr id="10" name="Picture 9">
          <a:extLst>
            <a:ext uri="{FF2B5EF4-FFF2-40B4-BE49-F238E27FC236}">
              <a16:creationId xmlns:a16="http://schemas.microsoft.com/office/drawing/2014/main" id="{8587CC1E-2EBE-4995-8733-E19638D302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95725" y="192841"/>
          <a:ext cx="1800225" cy="1035884"/>
        </a:xfrm>
        <a:prstGeom prst="rect">
          <a:avLst/>
        </a:prstGeom>
      </xdr:spPr>
    </xdr:pic>
    <xdr:clientData/>
  </xdr:oneCellAnchor>
  <xdr:oneCellAnchor>
    <xdr:from>
      <xdr:col>2</xdr:col>
      <xdr:colOff>1038224</xdr:colOff>
      <xdr:row>53</xdr:row>
      <xdr:rowOff>57150</xdr:rowOff>
    </xdr:from>
    <xdr:ext cx="1209676" cy="1231216"/>
    <xdr:pic>
      <xdr:nvPicPr>
        <xdr:cNvPr id="11" name="Picture 10">
          <a:extLst>
            <a:ext uri="{FF2B5EF4-FFF2-40B4-BE49-F238E27FC236}">
              <a16:creationId xmlns:a16="http://schemas.microsoft.com/office/drawing/2014/main" id="{1FAB6116-03DA-4347-9E35-0110A89CD8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57424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257175</xdr:colOff>
      <xdr:row>54</xdr:row>
      <xdr:rowOff>45512</xdr:rowOff>
    </xdr:from>
    <xdr:ext cx="1438275" cy="964137"/>
    <xdr:pic>
      <xdr:nvPicPr>
        <xdr:cNvPr id="12" name="Picture 11">
          <a:extLst>
            <a:ext uri="{FF2B5EF4-FFF2-40B4-BE49-F238E27FC236}">
              <a16:creationId xmlns:a16="http://schemas.microsoft.com/office/drawing/2014/main" id="{178A4D02-152F-4F61-8131-99B9E59410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2676525</xdr:colOff>
      <xdr:row>54</xdr:row>
      <xdr:rowOff>2341</xdr:rowOff>
    </xdr:from>
    <xdr:ext cx="1800225" cy="1035884"/>
    <xdr:pic>
      <xdr:nvPicPr>
        <xdr:cNvPr id="13" name="Picture 12">
          <a:extLst>
            <a:ext uri="{FF2B5EF4-FFF2-40B4-BE49-F238E27FC236}">
              <a16:creationId xmlns:a16="http://schemas.microsoft.com/office/drawing/2014/main" id="{C37E29F8-CF5D-4F0C-82C5-D35A427789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95725" y="192841"/>
          <a:ext cx="1800225" cy="1035884"/>
        </a:xfrm>
        <a:prstGeom prst="rect">
          <a:avLst/>
        </a:prstGeom>
      </xdr:spPr>
    </xdr:pic>
    <xdr:clientData/>
  </xdr:oneCellAnchor>
  <xdr:oneCellAnchor>
    <xdr:from>
      <xdr:col>8</xdr:col>
      <xdr:colOff>685799</xdr:colOff>
      <xdr:row>53</xdr:row>
      <xdr:rowOff>57150</xdr:rowOff>
    </xdr:from>
    <xdr:ext cx="1209676" cy="1231216"/>
    <xdr:pic>
      <xdr:nvPicPr>
        <xdr:cNvPr id="14" name="Picture 13">
          <a:extLst>
            <a:ext uri="{FF2B5EF4-FFF2-40B4-BE49-F238E27FC236}">
              <a16:creationId xmlns:a16="http://schemas.microsoft.com/office/drawing/2014/main" id="{612D734B-984B-4B78-A4C2-2EE8260B70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362949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152400</xdr:colOff>
      <xdr:row>54</xdr:row>
      <xdr:rowOff>7412</xdr:rowOff>
    </xdr:from>
    <xdr:ext cx="1438275" cy="964137"/>
    <xdr:pic>
      <xdr:nvPicPr>
        <xdr:cNvPr id="15" name="Picture 14">
          <a:extLst>
            <a:ext uri="{FF2B5EF4-FFF2-40B4-BE49-F238E27FC236}">
              <a16:creationId xmlns:a16="http://schemas.microsoft.com/office/drawing/2014/main" id="{80689EAF-B9CF-42FB-9CFA-88F2E5E209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10350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2143125</xdr:colOff>
      <xdr:row>53</xdr:row>
      <xdr:rowOff>164266</xdr:rowOff>
    </xdr:from>
    <xdr:ext cx="1800225" cy="1035884"/>
    <xdr:pic>
      <xdr:nvPicPr>
        <xdr:cNvPr id="16" name="Picture 15">
          <a:extLst>
            <a:ext uri="{FF2B5EF4-FFF2-40B4-BE49-F238E27FC236}">
              <a16:creationId xmlns:a16="http://schemas.microsoft.com/office/drawing/2014/main" id="{0257B203-36A6-4B2B-98D2-894792175F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820275" y="164266"/>
          <a:ext cx="1800225" cy="1035884"/>
        </a:xfrm>
        <a:prstGeom prst="rect">
          <a:avLst/>
        </a:prstGeom>
      </xdr:spPr>
    </xdr:pic>
    <xdr:clientData/>
  </xdr:oneCellAnchor>
  <xdr:oneCellAnchor>
    <xdr:from>
      <xdr:col>2</xdr:col>
      <xdr:colOff>685799</xdr:colOff>
      <xdr:row>83</xdr:row>
      <xdr:rowOff>57150</xdr:rowOff>
    </xdr:from>
    <xdr:ext cx="1209676" cy="1231216"/>
    <xdr:pic>
      <xdr:nvPicPr>
        <xdr:cNvPr id="17" name="Picture 16">
          <a:extLst>
            <a:ext uri="{FF2B5EF4-FFF2-40B4-BE49-F238E27FC236}">
              <a16:creationId xmlns:a16="http://schemas.microsoft.com/office/drawing/2014/main" id="{DACB96AE-888A-4B53-8E7C-C0AB98ABD5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362949" y="1015365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152400</xdr:colOff>
      <xdr:row>84</xdr:row>
      <xdr:rowOff>7412</xdr:rowOff>
    </xdr:from>
    <xdr:ext cx="1438275" cy="964137"/>
    <xdr:pic>
      <xdr:nvPicPr>
        <xdr:cNvPr id="18" name="Picture 17">
          <a:extLst>
            <a:ext uri="{FF2B5EF4-FFF2-40B4-BE49-F238E27FC236}">
              <a16:creationId xmlns:a16="http://schemas.microsoft.com/office/drawing/2014/main" id="{5C64FE7D-7834-4138-A6D3-157F88228F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10350" y="102944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2143125</xdr:colOff>
      <xdr:row>83</xdr:row>
      <xdr:rowOff>164266</xdr:rowOff>
    </xdr:from>
    <xdr:ext cx="1800225" cy="1035884"/>
    <xdr:pic>
      <xdr:nvPicPr>
        <xdr:cNvPr id="19" name="Picture 18">
          <a:extLst>
            <a:ext uri="{FF2B5EF4-FFF2-40B4-BE49-F238E27FC236}">
              <a16:creationId xmlns:a16="http://schemas.microsoft.com/office/drawing/2014/main" id="{1702962D-92A7-42ED-9350-F44DC8FCA7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820275" y="10260766"/>
          <a:ext cx="1800225" cy="1035884"/>
        </a:xfrm>
        <a:prstGeom prst="rect">
          <a:avLst/>
        </a:prstGeom>
      </xdr:spPr>
    </xdr:pic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857249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9492DCEB-1B96-474F-9F93-B4D9F43D47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7644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390525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7183608F-79FB-4431-BC44-F50DE11E16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2286000</xdr:colOff>
      <xdr:row>1</xdr:row>
      <xdr:rowOff>11866</xdr:rowOff>
    </xdr:from>
    <xdr:to>
      <xdr:col>4</xdr:col>
      <xdr:colOff>352425</xdr:colOff>
      <xdr:row>6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16DB5BA-7606-4E79-A465-9296A11B2F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05200" y="202366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761999</xdr:colOff>
      <xdr:row>0</xdr:row>
      <xdr:rowOff>57150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F4777E31-6D47-4BC9-A621-31154D20FF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15339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152400</xdr:colOff>
      <xdr:row>1</xdr:row>
      <xdr:rowOff>7412</xdr:rowOff>
    </xdr:from>
    <xdr:to>
      <xdr:col>8</xdr:col>
      <xdr:colOff>371475</xdr:colOff>
      <xdr:row>6</xdr:row>
      <xdr:rowOff>19049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A095F67-B863-4ABD-81B1-3E453E4E1A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67500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2105025</xdr:colOff>
      <xdr:row>0</xdr:row>
      <xdr:rowOff>164266</xdr:rowOff>
    </xdr:from>
    <xdr:to>
      <xdr:col>9</xdr:col>
      <xdr:colOff>723900</xdr:colOff>
      <xdr:row>6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13F7EEC-FD14-447D-AC9E-E8FEE4F46D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496425" y="164266"/>
          <a:ext cx="1800225" cy="1035884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1038224</xdr:colOff>
      <xdr:row>0</xdr:row>
      <xdr:rowOff>57150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3DAF715A-9922-4375-A012-1A76CF316D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57424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295275</xdr:colOff>
      <xdr:row>6</xdr:row>
      <xdr:rowOff>57149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13B8005-152D-4463-8893-6F5C7AAE4E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2676525</xdr:colOff>
      <xdr:row>1</xdr:row>
      <xdr:rowOff>2341</xdr:rowOff>
    </xdr:from>
    <xdr:to>
      <xdr:col>4</xdr:col>
      <xdr:colOff>457200</xdr:colOff>
      <xdr:row>6</xdr:row>
      <xdr:rowOff>85725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5A17488-6EEA-484E-9100-7D9DF23CD2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95725" y="192841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942974</xdr:colOff>
      <xdr:row>0</xdr:row>
      <xdr:rowOff>38100</xdr:rowOff>
    </xdr:from>
    <xdr:ext cx="1209676" cy="1231216"/>
    <xdr:pic>
      <xdr:nvPicPr>
        <xdr:cNvPr id="11" name="Picture 10">
          <a:extLst>
            <a:ext uri="{FF2B5EF4-FFF2-40B4-BE49-F238E27FC236}">
              <a16:creationId xmlns:a16="http://schemas.microsoft.com/office/drawing/2014/main" id="{8DB3047D-ED04-425B-854E-0F0819EC93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658224" y="3810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152400</xdr:colOff>
      <xdr:row>1</xdr:row>
      <xdr:rowOff>7412</xdr:rowOff>
    </xdr:from>
    <xdr:to>
      <xdr:col>8</xdr:col>
      <xdr:colOff>257175</xdr:colOff>
      <xdr:row>6</xdr:row>
      <xdr:rowOff>19049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69EDC534-7F32-4E1E-8709-39BD0620CA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67500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2524125</xdr:colOff>
      <xdr:row>0</xdr:row>
      <xdr:rowOff>164266</xdr:rowOff>
    </xdr:from>
    <xdr:to>
      <xdr:col>9</xdr:col>
      <xdr:colOff>942975</xdr:colOff>
      <xdr:row>6</xdr:row>
      <xdr:rowOff>57150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EA18B7A-EC5E-4B31-AF39-FAECEE0EB8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10239375" y="164266"/>
          <a:ext cx="1800225" cy="1035884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1038224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138CDE0F-777B-4E35-A9D5-6B3E99035E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3839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346E41F-84FF-44E3-B481-D28B7DA0D8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2676525</xdr:colOff>
      <xdr:row>1</xdr:row>
      <xdr:rowOff>2341</xdr:rowOff>
    </xdr:from>
    <xdr:to>
      <xdr:col>4</xdr:col>
      <xdr:colOff>457200</xdr:colOff>
      <xdr:row>6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DD1D670-EBC0-43E9-9533-2750317BF46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4076700" y="192841"/>
          <a:ext cx="1800225" cy="1035884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857249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89E91DC2-39C3-41F9-853D-D1600D9691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7644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FD08AD9-039A-4C34-BD7B-E0A1EF44BA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2286000</xdr:colOff>
      <xdr:row>1</xdr:row>
      <xdr:rowOff>11866</xdr:rowOff>
    </xdr:from>
    <xdr:to>
      <xdr:col>4</xdr:col>
      <xdr:colOff>466725</xdr:colOff>
      <xdr:row>6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55A3347-76F2-4353-8587-C0E3584A02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05200" y="202366"/>
          <a:ext cx="1800225" cy="1035884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790574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0E6B2E92-26BD-4EA1-8841-80455981AE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09774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2E4EA4A-BAC5-4257-BAFC-7D1F872D6B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2162175</xdr:colOff>
      <xdr:row>0</xdr:row>
      <xdr:rowOff>183316</xdr:rowOff>
    </xdr:from>
    <xdr:to>
      <xdr:col>4</xdr:col>
      <xdr:colOff>628650</xdr:colOff>
      <xdr:row>6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25B9F8D-FCB0-432D-AA0C-2E797510E3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81375" y="183316"/>
          <a:ext cx="1800225" cy="1035884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714374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ADA5608D-6F55-44A3-87CB-67299640B0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76449" y="8058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1</xdr:row>
      <xdr:rowOff>45512</xdr:rowOff>
    </xdr:from>
    <xdr:to>
      <xdr:col>2</xdr:col>
      <xdr:colOff>476250</xdr:colOff>
      <xdr:row>6</xdr:row>
      <xdr:rowOff>57149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AA2C4DE-7B1E-42D3-A2FD-E59B8D0650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8237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2162175</xdr:colOff>
      <xdr:row>0</xdr:row>
      <xdr:rowOff>183316</xdr:rowOff>
    </xdr:from>
    <xdr:to>
      <xdr:col>4</xdr:col>
      <xdr:colOff>533400</xdr:colOff>
      <xdr:row>6</xdr:row>
      <xdr:rowOff>76200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6E7C5F7-5765-410C-829D-24F2BC1BB7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24250" y="8184316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419099</xdr:colOff>
      <xdr:row>0</xdr:row>
      <xdr:rowOff>38100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E9E396F6-CEB2-494D-82E2-D038911C0D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696199" y="3810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76200</xdr:colOff>
      <xdr:row>1</xdr:row>
      <xdr:rowOff>16937</xdr:rowOff>
    </xdr:from>
    <xdr:to>
      <xdr:col>8</xdr:col>
      <xdr:colOff>295275</xdr:colOff>
      <xdr:row>6</xdr:row>
      <xdr:rowOff>28574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6BE82BF-39B8-40B8-9F84-725C48FF35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134100" y="2074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1695450</xdr:colOff>
      <xdr:row>1</xdr:row>
      <xdr:rowOff>30916</xdr:rowOff>
    </xdr:from>
    <xdr:to>
      <xdr:col>9</xdr:col>
      <xdr:colOff>981075</xdr:colOff>
      <xdr:row>6</xdr:row>
      <xdr:rowOff>114300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04A9257-85B4-4D81-A8E0-A2B02C9E23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8972550" y="221416"/>
          <a:ext cx="1800225" cy="103588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1066800</xdr:colOff>
      <xdr:row>1</xdr:row>
      <xdr:rowOff>66676</xdr:rowOff>
    </xdr:from>
    <xdr:to>
      <xdr:col>9</xdr:col>
      <xdr:colOff>2609850</xdr:colOff>
      <xdr:row>6</xdr:row>
      <xdr:rowOff>33352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73AAB5-A1BF-4D01-9158-7537A15A1E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7705725" y="257176"/>
          <a:ext cx="1543050" cy="919176"/>
        </a:xfrm>
        <a:prstGeom prst="rect">
          <a:avLst/>
        </a:prstGeom>
      </xdr:spPr>
    </xdr:pic>
    <xdr:clientData/>
  </xdr:twoCellAnchor>
  <xdr:oneCellAnchor>
    <xdr:from>
      <xdr:col>8</xdr:col>
      <xdr:colOff>228599</xdr:colOff>
      <xdr:row>0</xdr:row>
      <xdr:rowOff>76200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3C693D41-A939-4773-8103-DDA260B8A3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067424" y="76200"/>
          <a:ext cx="1162051" cy="1182743"/>
        </a:xfrm>
        <a:prstGeom prst="rect">
          <a:avLst/>
        </a:prstGeom>
      </xdr:spPr>
    </xdr:pic>
    <xdr:clientData/>
  </xdr:oneCellAnchor>
  <xdr:oneCellAnchor>
    <xdr:from>
      <xdr:col>13</xdr:col>
      <xdr:colOff>1190625</xdr:colOff>
      <xdr:row>1</xdr:row>
      <xdr:rowOff>57151</xdr:rowOff>
    </xdr:from>
    <xdr:ext cx="1543050" cy="919176"/>
    <xdr:pic>
      <xdr:nvPicPr>
        <xdr:cNvPr id="4" name="Picture 3">
          <a:extLst>
            <a:ext uri="{FF2B5EF4-FFF2-40B4-BE49-F238E27FC236}">
              <a16:creationId xmlns:a16="http://schemas.microsoft.com/office/drawing/2014/main" id="{4AB73311-0602-4B65-ACCF-EC1C1C176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7743825" y="247651"/>
          <a:ext cx="1543050" cy="919176"/>
        </a:xfrm>
        <a:prstGeom prst="rect">
          <a:avLst/>
        </a:prstGeom>
      </xdr:spPr>
    </xdr:pic>
    <xdr:clientData/>
  </xdr:oneCellAnchor>
  <xdr:oneCellAnchor>
    <xdr:from>
      <xdr:col>12</xdr:col>
      <xdr:colOff>228599</xdr:colOff>
      <xdr:row>0</xdr:row>
      <xdr:rowOff>76200</xdr:rowOff>
    </xdr:from>
    <xdr:ext cx="1162051" cy="1182743"/>
    <xdr:pic>
      <xdr:nvPicPr>
        <xdr:cNvPr id="5" name="Picture 4">
          <a:extLst>
            <a:ext uri="{FF2B5EF4-FFF2-40B4-BE49-F238E27FC236}">
              <a16:creationId xmlns:a16="http://schemas.microsoft.com/office/drawing/2014/main" id="{605062F5-9E7F-4B96-A168-6D1041AA78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029324" y="76200"/>
          <a:ext cx="1162051" cy="1182743"/>
        </a:xfrm>
        <a:prstGeom prst="rect">
          <a:avLst/>
        </a:prstGeom>
      </xdr:spPr>
    </xdr:pic>
    <xdr:clientData/>
  </xdr:oneCellAnchor>
  <xdr:oneCellAnchor>
    <xdr:from>
      <xdr:col>17</xdr:col>
      <xdr:colOff>1190625</xdr:colOff>
      <xdr:row>1</xdr:row>
      <xdr:rowOff>57151</xdr:rowOff>
    </xdr:from>
    <xdr:ext cx="1543050" cy="919176"/>
    <xdr:pic>
      <xdr:nvPicPr>
        <xdr:cNvPr id="6" name="Picture 5">
          <a:extLst>
            <a:ext uri="{FF2B5EF4-FFF2-40B4-BE49-F238E27FC236}">
              <a16:creationId xmlns:a16="http://schemas.microsoft.com/office/drawing/2014/main" id="{F75EE007-BCC4-4150-8EE4-CB21F869D4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7743825" y="247651"/>
          <a:ext cx="1543050" cy="919176"/>
        </a:xfrm>
        <a:prstGeom prst="rect">
          <a:avLst/>
        </a:prstGeom>
      </xdr:spPr>
    </xdr:pic>
    <xdr:clientData/>
  </xdr:oneCellAnchor>
  <xdr:oneCellAnchor>
    <xdr:from>
      <xdr:col>16</xdr:col>
      <xdr:colOff>228599</xdr:colOff>
      <xdr:row>0</xdr:row>
      <xdr:rowOff>76200</xdr:rowOff>
    </xdr:from>
    <xdr:ext cx="1162051" cy="1182743"/>
    <xdr:pic>
      <xdr:nvPicPr>
        <xdr:cNvPr id="7" name="Picture 6">
          <a:extLst>
            <a:ext uri="{FF2B5EF4-FFF2-40B4-BE49-F238E27FC236}">
              <a16:creationId xmlns:a16="http://schemas.microsoft.com/office/drawing/2014/main" id="{F106BD08-4B48-491A-9A03-0234475C08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029324" y="76200"/>
          <a:ext cx="1162051" cy="1182743"/>
        </a:xfrm>
        <a:prstGeom prst="rect">
          <a:avLst/>
        </a:prstGeom>
      </xdr:spPr>
    </xdr:pic>
    <xdr:clientData/>
  </xdr:oneCellAnchor>
  <xdr:oneCellAnchor>
    <xdr:from>
      <xdr:col>3</xdr:col>
      <xdr:colOff>1133474</xdr:colOff>
      <xdr:row>23</xdr:row>
      <xdr:rowOff>47625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DACC56AB-AA85-4192-B62A-A41A297B37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24074" y="61436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85725</xdr:colOff>
      <xdr:row>24</xdr:row>
      <xdr:rowOff>55037</xdr:rowOff>
    </xdr:from>
    <xdr:to>
      <xdr:col>3</xdr:col>
      <xdr:colOff>533400</xdr:colOff>
      <xdr:row>29</xdr:row>
      <xdr:rowOff>66674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151EA50-298A-419F-8F1F-079E14C0D6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85725" y="63415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2686050</xdr:colOff>
      <xdr:row>24</xdr:row>
      <xdr:rowOff>21391</xdr:rowOff>
    </xdr:from>
    <xdr:to>
      <xdr:col>5</xdr:col>
      <xdr:colOff>228600</xdr:colOff>
      <xdr:row>29</xdr:row>
      <xdr:rowOff>104775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CDFBDE93-9EDE-452C-A6DF-7B62D6B98C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3676650" y="4593391"/>
          <a:ext cx="1800225" cy="1035884"/>
        </a:xfrm>
        <a:prstGeom prst="rect">
          <a:avLst/>
        </a:prstGeom>
      </xdr:spPr>
    </xdr:pic>
    <xdr:clientData/>
  </xdr:twoCellAnchor>
  <xdr:oneCellAnchor>
    <xdr:from>
      <xdr:col>9</xdr:col>
      <xdr:colOff>523874</xdr:colOff>
      <xdr:row>45</xdr:row>
      <xdr:rowOff>66675</xdr:rowOff>
    </xdr:from>
    <xdr:ext cx="1209676" cy="1231216"/>
    <xdr:pic>
      <xdr:nvPicPr>
        <xdr:cNvPr id="11" name="Picture 10">
          <a:extLst>
            <a:ext uri="{FF2B5EF4-FFF2-40B4-BE49-F238E27FC236}">
              <a16:creationId xmlns:a16="http://schemas.microsoft.com/office/drawing/2014/main" id="{245D7854-ABDE-4E05-A3F7-D3E90C8640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162799" y="61626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7</xdr:col>
      <xdr:colOff>152400</xdr:colOff>
      <xdr:row>46</xdr:row>
      <xdr:rowOff>7412</xdr:rowOff>
    </xdr:from>
    <xdr:to>
      <xdr:col>9</xdr:col>
      <xdr:colOff>228600</xdr:colOff>
      <xdr:row>51</xdr:row>
      <xdr:rowOff>19049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2D9EFF4-CE84-481D-B58C-389ABFC4CD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210300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9</xdr:col>
      <xdr:colOff>1905000</xdr:colOff>
      <xdr:row>45</xdr:row>
      <xdr:rowOff>164266</xdr:rowOff>
    </xdr:from>
    <xdr:to>
      <xdr:col>10</xdr:col>
      <xdr:colOff>1057275</xdr:colOff>
      <xdr:row>51</xdr:row>
      <xdr:rowOff>57150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32E8DF77-CAFD-4045-8E15-9519610352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9525000" y="4545766"/>
          <a:ext cx="1800225" cy="1035884"/>
        </a:xfrm>
        <a:prstGeom prst="rect">
          <a:avLst/>
        </a:prstGeom>
      </xdr:spPr>
    </xdr:pic>
    <xdr:clientData/>
  </xdr:twoCellAnchor>
  <xdr:oneCellAnchor>
    <xdr:from>
      <xdr:col>3</xdr:col>
      <xdr:colOff>866774</xdr:colOff>
      <xdr:row>91</xdr:row>
      <xdr:rowOff>47625</xdr:rowOff>
    </xdr:from>
    <xdr:ext cx="1209676" cy="1231216"/>
    <xdr:pic>
      <xdr:nvPicPr>
        <xdr:cNvPr id="14" name="Picture 13">
          <a:extLst>
            <a:ext uri="{FF2B5EF4-FFF2-40B4-BE49-F238E27FC236}">
              <a16:creationId xmlns:a16="http://schemas.microsoft.com/office/drawing/2014/main" id="{0B1A3C84-6057-4636-A2A3-0E10845583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57374" y="1243012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152400</xdr:colOff>
      <xdr:row>92</xdr:row>
      <xdr:rowOff>7412</xdr:rowOff>
    </xdr:from>
    <xdr:ext cx="1438275" cy="964137"/>
    <xdr:pic>
      <xdr:nvPicPr>
        <xdr:cNvPr id="15" name="Picture 14">
          <a:extLst>
            <a:ext uri="{FF2B5EF4-FFF2-40B4-BE49-F238E27FC236}">
              <a16:creationId xmlns:a16="http://schemas.microsoft.com/office/drawing/2014/main" id="{258DC79D-CB00-4BF2-B84A-F2D5AC3F58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410325" y="877041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2266950</xdr:colOff>
      <xdr:row>91</xdr:row>
      <xdr:rowOff>154741</xdr:rowOff>
    </xdr:from>
    <xdr:ext cx="1800225" cy="1035884"/>
    <xdr:pic>
      <xdr:nvPicPr>
        <xdr:cNvPr id="16" name="Picture 15">
          <a:extLst>
            <a:ext uri="{FF2B5EF4-FFF2-40B4-BE49-F238E27FC236}">
              <a16:creationId xmlns:a16="http://schemas.microsoft.com/office/drawing/2014/main" id="{7B77B3EF-0F75-416C-A427-8C369F95A0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3257550" y="12537241"/>
          <a:ext cx="1800225" cy="1035884"/>
        </a:xfrm>
        <a:prstGeom prst="rect">
          <a:avLst/>
        </a:prstGeom>
      </xdr:spPr>
    </xdr:pic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971549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5931E91E-A0CF-47C3-8FA2-5C7BF1642E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0024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247650</xdr:colOff>
      <xdr:row>0</xdr:row>
      <xdr:rowOff>150287</xdr:rowOff>
    </xdr:from>
    <xdr:to>
      <xdr:col>3</xdr:col>
      <xdr:colOff>742950</xdr:colOff>
      <xdr:row>5</xdr:row>
      <xdr:rowOff>161924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93DB600-8A5F-450C-907C-EB499E8D56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33375" y="15028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2362200</xdr:colOff>
      <xdr:row>0</xdr:row>
      <xdr:rowOff>126166</xdr:rowOff>
    </xdr:from>
    <xdr:to>
      <xdr:col>4</xdr:col>
      <xdr:colOff>942975</xdr:colOff>
      <xdr:row>6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C0D4DEF-5D0A-41F4-A973-759A4A793F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905250" y="126166"/>
          <a:ext cx="1800225" cy="1035884"/>
        </a:xfrm>
        <a:prstGeom prst="rect">
          <a:avLst/>
        </a:prstGeom>
      </xdr:spPr>
    </xdr:pic>
    <xdr:clientData/>
  </xdr:twoCellAnchor>
  <xdr:oneCellAnchor>
    <xdr:from>
      <xdr:col>9</xdr:col>
      <xdr:colOff>761999</xdr:colOff>
      <xdr:row>0</xdr:row>
      <xdr:rowOff>19050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3D1187E4-39F1-4CE6-BD45-F49B4994AD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620124" y="19050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209550</xdr:colOff>
      <xdr:row>0</xdr:row>
      <xdr:rowOff>140762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BFE6CE97-7656-4FC9-BF0B-3ED5653037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848475" y="140762"/>
          <a:ext cx="1438275" cy="964137"/>
        </a:xfrm>
        <a:prstGeom prst="rect">
          <a:avLst/>
        </a:prstGeom>
      </xdr:spPr>
    </xdr:pic>
    <xdr:clientData/>
  </xdr:oneCellAnchor>
  <xdr:oneCellAnchor>
    <xdr:from>
      <xdr:col>9</xdr:col>
      <xdr:colOff>2085975</xdr:colOff>
      <xdr:row>0</xdr:row>
      <xdr:rowOff>145216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3AA27351-7DEE-4F61-A904-07BD486F31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8953500" y="145216"/>
          <a:ext cx="1800225" cy="1035884"/>
        </a:xfrm>
        <a:prstGeom prst="rect">
          <a:avLst/>
        </a:prstGeom>
      </xdr:spPr>
    </xdr:pic>
    <xdr:clientData/>
  </xdr:oneCellAnchor>
  <xdr:oneCellAnchor>
    <xdr:from>
      <xdr:col>3</xdr:col>
      <xdr:colOff>761999</xdr:colOff>
      <xdr:row>87</xdr:row>
      <xdr:rowOff>19050</xdr:rowOff>
    </xdr:from>
    <xdr:ext cx="1209676" cy="1231216"/>
    <xdr:pic>
      <xdr:nvPicPr>
        <xdr:cNvPr id="11" name="Picture 10">
          <a:extLst>
            <a:ext uri="{FF2B5EF4-FFF2-40B4-BE49-F238E27FC236}">
              <a16:creationId xmlns:a16="http://schemas.microsoft.com/office/drawing/2014/main" id="{23E93F38-527A-411A-B018-B02955D34E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439149" y="1905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209550</xdr:colOff>
      <xdr:row>87</xdr:row>
      <xdr:rowOff>140762</xdr:rowOff>
    </xdr:from>
    <xdr:ext cx="1438275" cy="964137"/>
    <xdr:pic>
      <xdr:nvPicPr>
        <xdr:cNvPr id="12" name="Picture 11">
          <a:extLst>
            <a:ext uri="{FF2B5EF4-FFF2-40B4-BE49-F238E27FC236}">
              <a16:creationId xmlns:a16="http://schemas.microsoft.com/office/drawing/2014/main" id="{8D12A461-CA63-4A65-A748-DB1364ADC1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505575" y="14076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2276475</xdr:colOff>
      <xdr:row>87</xdr:row>
      <xdr:rowOff>145216</xdr:rowOff>
    </xdr:from>
    <xdr:ext cx="1800225" cy="1035884"/>
    <xdr:pic>
      <xdr:nvPicPr>
        <xdr:cNvPr id="13" name="Picture 12">
          <a:extLst>
            <a:ext uri="{FF2B5EF4-FFF2-40B4-BE49-F238E27FC236}">
              <a16:creationId xmlns:a16="http://schemas.microsoft.com/office/drawing/2014/main" id="{8353B696-B97F-4A4B-8C7F-01544BA875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953625" y="145216"/>
          <a:ext cx="1800225" cy="1035884"/>
        </a:xfrm>
        <a:prstGeom prst="rect">
          <a:avLst/>
        </a:prstGeom>
      </xdr:spPr>
    </xdr:pic>
    <xdr:clientData/>
  </xdr:oneCellAnchor>
  <xdr:oneCellAnchor>
    <xdr:from>
      <xdr:col>3</xdr:col>
      <xdr:colOff>857249</xdr:colOff>
      <xdr:row>42</xdr:row>
      <xdr:rowOff>19050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6B20EEC2-7D49-4C9C-AECC-F834B8D981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85949" y="840105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42</xdr:row>
      <xdr:rowOff>178862</xdr:rowOff>
    </xdr:from>
    <xdr:ext cx="1438275" cy="964137"/>
    <xdr:pic>
      <xdr:nvPicPr>
        <xdr:cNvPr id="9" name="Picture 8">
          <a:extLst>
            <a:ext uri="{FF2B5EF4-FFF2-40B4-BE49-F238E27FC236}">
              <a16:creationId xmlns:a16="http://schemas.microsoft.com/office/drawing/2014/main" id="{E072F5E8-2A2C-41BB-8B1F-5C30C8F5DE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229350" y="875136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2276475</xdr:colOff>
      <xdr:row>42</xdr:row>
      <xdr:rowOff>145216</xdr:rowOff>
    </xdr:from>
    <xdr:ext cx="1800225" cy="1035884"/>
    <xdr:pic>
      <xdr:nvPicPr>
        <xdr:cNvPr id="10" name="Picture 9">
          <a:extLst>
            <a:ext uri="{FF2B5EF4-FFF2-40B4-BE49-F238E27FC236}">
              <a16:creationId xmlns:a16="http://schemas.microsoft.com/office/drawing/2014/main" id="{2FADA198-6A4A-4DF5-9E31-BA40DFD244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05175" y="8717716"/>
          <a:ext cx="1800225" cy="1035884"/>
        </a:xfrm>
        <a:prstGeom prst="rect">
          <a:avLst/>
        </a:prstGeom>
      </xdr:spPr>
    </xdr:pic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838199</xdr:colOff>
      <xdr:row>0</xdr:row>
      <xdr:rowOff>19050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E7FA9EB9-028C-4EFA-A0D3-2C01B80CBA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57399" y="190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190500</xdr:colOff>
      <xdr:row>0</xdr:row>
      <xdr:rowOff>169337</xdr:rowOff>
    </xdr:from>
    <xdr:to>
      <xdr:col>2</xdr:col>
      <xdr:colOff>409575</xdr:colOff>
      <xdr:row>5</xdr:row>
      <xdr:rowOff>180974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170A3F8-6E6C-4221-8DBF-8FE620A700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90500" y="1693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2362200</xdr:colOff>
      <xdr:row>0</xdr:row>
      <xdr:rowOff>126166</xdr:rowOff>
    </xdr:from>
    <xdr:to>
      <xdr:col>3</xdr:col>
      <xdr:colOff>962025</xdr:colOff>
      <xdr:row>6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270C335-532A-48D8-BB22-046D1CDFE9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90900" y="126166"/>
          <a:ext cx="1800225" cy="103588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838199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749280EA-5DFA-41C3-92F3-0E186441A5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57399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152400</xdr:colOff>
      <xdr:row>0</xdr:row>
      <xdr:rowOff>140762</xdr:rowOff>
    </xdr:from>
    <xdr:to>
      <xdr:col>2</xdr:col>
      <xdr:colOff>371475</xdr:colOff>
      <xdr:row>5</xdr:row>
      <xdr:rowOff>152399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FA3A96-6168-4F76-9326-4515159547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14076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2362200</xdr:colOff>
      <xdr:row>0</xdr:row>
      <xdr:rowOff>126166</xdr:rowOff>
    </xdr:from>
    <xdr:to>
      <xdr:col>3</xdr:col>
      <xdr:colOff>1200150</xdr:colOff>
      <xdr:row>6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8446376-1331-4737-B536-7A05BEE730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90900" y="126166"/>
          <a:ext cx="1800225" cy="103588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1019174</xdr:colOff>
      <xdr:row>0</xdr:row>
      <xdr:rowOff>9525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F7008D55-7ED9-4702-A8BB-F0E24BA9D8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90724" y="95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266700</xdr:colOff>
      <xdr:row>0</xdr:row>
      <xdr:rowOff>131237</xdr:rowOff>
    </xdr:from>
    <xdr:to>
      <xdr:col>3</xdr:col>
      <xdr:colOff>733425</xdr:colOff>
      <xdr:row>5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8080B75-A35B-40A2-BCE6-129BEED2088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66700" y="1312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2362200</xdr:colOff>
      <xdr:row>0</xdr:row>
      <xdr:rowOff>126166</xdr:rowOff>
    </xdr:from>
    <xdr:to>
      <xdr:col>4</xdr:col>
      <xdr:colOff>962025</xdr:colOff>
      <xdr:row>6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DF5B4CA-02E6-45A4-B212-4F81854D66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90900" y="126166"/>
          <a:ext cx="1800225" cy="103588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1190625</xdr:colOff>
      <xdr:row>1</xdr:row>
      <xdr:rowOff>57151</xdr:rowOff>
    </xdr:from>
    <xdr:to>
      <xdr:col>9</xdr:col>
      <xdr:colOff>504825</xdr:colOff>
      <xdr:row>6</xdr:row>
      <xdr:rowOff>23827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6A36EB-8AA4-6994-700A-24711F6A59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8286750" y="247651"/>
          <a:ext cx="1543050" cy="919176"/>
        </a:xfrm>
        <a:prstGeom prst="rect">
          <a:avLst/>
        </a:prstGeom>
      </xdr:spPr>
    </xdr:pic>
    <xdr:clientData/>
  </xdr:twoCellAnchor>
  <xdr:oneCellAnchor>
    <xdr:from>
      <xdr:col>7</xdr:col>
      <xdr:colOff>228599</xdr:colOff>
      <xdr:row>0</xdr:row>
      <xdr:rowOff>76200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3FC2B037-DF87-48EC-96BE-3AC0A94878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667499" y="76200"/>
          <a:ext cx="1162051" cy="1182743"/>
        </a:xfrm>
        <a:prstGeom prst="rect">
          <a:avLst/>
        </a:prstGeom>
      </xdr:spPr>
    </xdr:pic>
    <xdr:clientData/>
  </xdr:oneCellAnchor>
  <xdr:oneCellAnchor>
    <xdr:from>
      <xdr:col>1</xdr:col>
      <xdr:colOff>1190625</xdr:colOff>
      <xdr:row>32</xdr:row>
      <xdr:rowOff>57151</xdr:rowOff>
    </xdr:from>
    <xdr:ext cx="1543050" cy="919176"/>
    <xdr:pic>
      <xdr:nvPicPr>
        <xdr:cNvPr id="4" name="Picture 3">
          <a:extLst>
            <a:ext uri="{FF2B5EF4-FFF2-40B4-BE49-F238E27FC236}">
              <a16:creationId xmlns:a16="http://schemas.microsoft.com/office/drawing/2014/main" id="{B39D573F-C8FD-4E62-920D-79583440D4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790" t="31372" r="14076" b="24466"/>
        <a:stretch/>
      </xdr:blipFill>
      <xdr:spPr>
        <a:xfrm>
          <a:off x="8286750" y="247651"/>
          <a:ext cx="1543050" cy="919176"/>
        </a:xfrm>
        <a:prstGeom prst="rect">
          <a:avLst/>
        </a:prstGeom>
      </xdr:spPr>
    </xdr:pic>
    <xdr:clientData/>
  </xdr:oneCellAnchor>
  <xdr:oneCellAnchor>
    <xdr:from>
      <xdr:col>0</xdr:col>
      <xdr:colOff>228599</xdr:colOff>
      <xdr:row>31</xdr:row>
      <xdr:rowOff>76200</xdr:rowOff>
    </xdr:from>
    <xdr:ext cx="1162051" cy="1182743"/>
    <xdr:pic>
      <xdr:nvPicPr>
        <xdr:cNvPr id="5" name="Picture 4">
          <a:extLst>
            <a:ext uri="{FF2B5EF4-FFF2-40B4-BE49-F238E27FC236}">
              <a16:creationId xmlns:a16="http://schemas.microsoft.com/office/drawing/2014/main" id="{D6BF50F3-13AF-4BA1-A682-6AB6DAE7F1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667499" y="76200"/>
          <a:ext cx="1162051" cy="1182743"/>
        </a:xfrm>
        <a:prstGeom prst="rect">
          <a:avLst/>
        </a:prstGeom>
      </xdr:spPr>
    </xdr:pic>
    <xdr:clientData/>
  </xdr:oneCellAnchor>
  <xdr:oneCellAnchor>
    <xdr:from>
      <xdr:col>4</xdr:col>
      <xdr:colOff>504824</xdr:colOff>
      <xdr:row>51</xdr:row>
      <xdr:rowOff>38100</xdr:rowOff>
    </xdr:from>
    <xdr:ext cx="1209676" cy="1231216"/>
    <xdr:pic>
      <xdr:nvPicPr>
        <xdr:cNvPr id="6" name="Picture 5">
          <a:extLst>
            <a:ext uri="{FF2B5EF4-FFF2-40B4-BE49-F238E27FC236}">
              <a16:creationId xmlns:a16="http://schemas.microsoft.com/office/drawing/2014/main" id="{5125D63B-080D-4C69-B053-F0C0174896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4695824" y="975360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2</xdr:col>
      <xdr:colOff>104775</xdr:colOff>
      <xdr:row>51</xdr:row>
      <xdr:rowOff>140762</xdr:rowOff>
    </xdr:from>
    <xdr:to>
      <xdr:col>4</xdr:col>
      <xdr:colOff>323850</xdr:colOff>
      <xdr:row>56</xdr:row>
      <xdr:rowOff>152399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775ACBE-9FD5-4367-8E7E-41372C2403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076575" y="985626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4</xdr:col>
      <xdr:colOff>1838325</xdr:colOff>
      <xdr:row>51</xdr:row>
      <xdr:rowOff>183316</xdr:rowOff>
    </xdr:from>
    <xdr:to>
      <xdr:col>5</xdr:col>
      <xdr:colOff>1104900</xdr:colOff>
      <xdr:row>57</xdr:row>
      <xdr:rowOff>76200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D785A923-04A1-4719-8E9D-1061580273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1065" t="32923" r="15574" b="24688"/>
        <a:stretch/>
      </xdr:blipFill>
      <xdr:spPr>
        <a:xfrm>
          <a:off x="6029325" y="9898816"/>
          <a:ext cx="1800225" cy="103588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1209674</xdr:colOff>
      <xdr:row>0</xdr:row>
      <xdr:rowOff>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A6D46D44-6312-4936-855C-4062823E68B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14549" y="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266700</xdr:colOff>
      <xdr:row>0</xdr:row>
      <xdr:rowOff>131237</xdr:rowOff>
    </xdr:from>
    <xdr:to>
      <xdr:col>3</xdr:col>
      <xdr:colOff>800100</xdr:colOff>
      <xdr:row>5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775AAFD-99B9-42BC-91EA-325C6445214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38175" y="1312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2762250</xdr:colOff>
      <xdr:row>0</xdr:row>
      <xdr:rowOff>107116</xdr:rowOff>
    </xdr:from>
    <xdr:to>
      <xdr:col>4</xdr:col>
      <xdr:colOff>866775</xdr:colOff>
      <xdr:row>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8C92D70-A47C-4DB9-ABB2-2F3203EF16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67125" y="107116"/>
          <a:ext cx="1800225" cy="103588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1104899</xdr:colOff>
      <xdr:row>0</xdr:row>
      <xdr:rowOff>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0A54FC27-587E-4224-9686-C9AED97FA1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324099" y="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266700</xdr:colOff>
      <xdr:row>0</xdr:row>
      <xdr:rowOff>131237</xdr:rowOff>
    </xdr:from>
    <xdr:to>
      <xdr:col>2</xdr:col>
      <xdr:colOff>485775</xdr:colOff>
      <xdr:row>5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F0DD5C-674B-48DE-BCB6-ED4EAF5739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457200" y="1312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2762250</xdr:colOff>
      <xdr:row>0</xdr:row>
      <xdr:rowOff>107116</xdr:rowOff>
    </xdr:from>
    <xdr:to>
      <xdr:col>3</xdr:col>
      <xdr:colOff>1123950</xdr:colOff>
      <xdr:row>6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725DAC1A-2349-432B-A67C-CA8F98B2EA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57625" y="107116"/>
          <a:ext cx="1800225" cy="103588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761999</xdr:colOff>
      <xdr:row>0</xdr:row>
      <xdr:rowOff>9525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4A1D22D2-EF6B-4D77-BCD0-B4CF9C8448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81199" y="95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238125</xdr:colOff>
      <xdr:row>0</xdr:row>
      <xdr:rowOff>131237</xdr:rowOff>
    </xdr:from>
    <xdr:to>
      <xdr:col>2</xdr:col>
      <xdr:colOff>533400</xdr:colOff>
      <xdr:row>5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A525CFF-D82D-4838-B451-28F0BCB5A6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1312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2124075</xdr:colOff>
      <xdr:row>0</xdr:row>
      <xdr:rowOff>126166</xdr:rowOff>
    </xdr:from>
    <xdr:to>
      <xdr:col>3</xdr:col>
      <xdr:colOff>600075</xdr:colOff>
      <xdr:row>6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635EF3B-57AD-422C-B224-6AFD371EB5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43275" y="126166"/>
          <a:ext cx="1800225" cy="103588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781049</xdr:colOff>
      <xdr:row>0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BFEA9403-772E-493B-B6B5-7E43C28661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47899" y="4762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200025</xdr:colOff>
      <xdr:row>1</xdr:row>
      <xdr:rowOff>7412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192191B1-38B2-4D31-B1C9-C661ADF3E2E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81000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2276475</xdr:colOff>
      <xdr:row>0</xdr:row>
      <xdr:rowOff>173791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98DAE6CF-38B0-4E36-B9B6-537CEF0AB61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43325" y="173791"/>
          <a:ext cx="1800225" cy="1035884"/>
        </a:xfrm>
        <a:prstGeom prst="rect">
          <a:avLst/>
        </a:prstGeom>
      </xdr:spPr>
    </xdr:pic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781049</xdr:colOff>
      <xdr:row>0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0CE47A7F-105C-4B7E-91B6-8C57D84E05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47899" y="4762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200025</xdr:colOff>
      <xdr:row>1</xdr:row>
      <xdr:rowOff>7412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18815E79-A303-4485-B13B-4A369A9A94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81000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2276475</xdr:colOff>
      <xdr:row>0</xdr:row>
      <xdr:rowOff>173791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35F7858C-B981-4873-A849-63045D68E1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43325" y="173791"/>
          <a:ext cx="1800225" cy="1035884"/>
        </a:xfrm>
        <a:prstGeom prst="rect">
          <a:avLst/>
        </a:prstGeom>
      </xdr:spPr>
    </xdr:pic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781049</xdr:colOff>
      <xdr:row>0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12458AA5-E9D1-4BFB-9B23-029C16E8DE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47924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323850</xdr:colOff>
      <xdr:row>1</xdr:row>
      <xdr:rowOff>16937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61DF0844-5045-473D-9B16-59DC025494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71525" y="20743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2143125</xdr:colOff>
      <xdr:row>1</xdr:row>
      <xdr:rowOff>2341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E03C37B1-FF91-4F02-865B-3BF127E75B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62325" y="192841"/>
          <a:ext cx="1800225" cy="1035884"/>
        </a:xfrm>
        <a:prstGeom prst="rect">
          <a:avLst/>
        </a:prstGeom>
      </xdr:spPr>
    </xdr:pic>
    <xdr:clientData/>
  </xdr:oneCellAnchor>
  <xdr:oneCellAnchor>
    <xdr:from>
      <xdr:col>10</xdr:col>
      <xdr:colOff>742949</xdr:colOff>
      <xdr:row>0</xdr:row>
      <xdr:rowOff>57150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EBDB4345-5F60-4405-8309-4BDC861BD5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62149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8</xdr:col>
      <xdr:colOff>200025</xdr:colOff>
      <xdr:row>1</xdr:row>
      <xdr:rowOff>7412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C0A535B4-0F8C-446A-AC06-9DFF550195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00025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10</xdr:col>
      <xdr:colOff>2143125</xdr:colOff>
      <xdr:row>1</xdr:row>
      <xdr:rowOff>2341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81D1764C-E2D5-445E-9E9C-C97DBEDA07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62325" y="192841"/>
          <a:ext cx="1800225" cy="1035884"/>
        </a:xfrm>
        <a:prstGeom prst="rect">
          <a:avLst/>
        </a:prstGeom>
      </xdr:spPr>
    </xdr:pic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981074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888BEAAD-726F-4196-A3E4-48B5BFE001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05024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238125</xdr:colOff>
      <xdr:row>0</xdr:row>
      <xdr:rowOff>131237</xdr:rowOff>
    </xdr:from>
    <xdr:to>
      <xdr:col>2</xdr:col>
      <xdr:colOff>552450</xdr:colOff>
      <xdr:row>5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E0696C-8001-421D-A8F7-CDE0640AB0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1312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2409825</xdr:colOff>
      <xdr:row>0</xdr:row>
      <xdr:rowOff>97591</xdr:rowOff>
    </xdr:from>
    <xdr:to>
      <xdr:col>3</xdr:col>
      <xdr:colOff>628650</xdr:colOff>
      <xdr:row>5</xdr:row>
      <xdr:rowOff>180975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6F6268E-0117-460D-9C36-971482EED1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33775" y="97591"/>
          <a:ext cx="1800225" cy="1035884"/>
        </a:xfrm>
        <a:prstGeom prst="rect">
          <a:avLst/>
        </a:prstGeom>
      </xdr:spPr>
    </xdr:pic>
    <xdr:clientData/>
  </xdr:twoCellAnchor>
  <xdr:oneCellAnchor>
    <xdr:from>
      <xdr:col>2</xdr:col>
      <xdr:colOff>981074</xdr:colOff>
      <xdr:row>34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6E1F5A29-13C1-4510-B866-F1101D05D0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05024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238125</xdr:colOff>
      <xdr:row>34</xdr:row>
      <xdr:rowOff>131237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65ED9271-3A85-4E0A-BF87-5BE108A0B5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13123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2409825</xdr:colOff>
      <xdr:row>34</xdr:row>
      <xdr:rowOff>97591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36DAAFB5-E2A4-4855-837C-A257FED02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33775" y="97591"/>
          <a:ext cx="1800225" cy="1035884"/>
        </a:xfrm>
        <a:prstGeom prst="rect">
          <a:avLst/>
        </a:prstGeom>
      </xdr:spPr>
    </xdr:pic>
    <xdr:clientData/>
  </xdr:oneCellAnchor>
  <xdr:oneCellAnchor>
    <xdr:from>
      <xdr:col>2</xdr:col>
      <xdr:colOff>1047749</xdr:colOff>
      <xdr:row>62</xdr:row>
      <xdr:rowOff>28575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DC410983-E5D9-485C-96C6-490F28BC7D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71699" y="118395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371475</xdr:colOff>
      <xdr:row>62</xdr:row>
      <xdr:rowOff>188387</xdr:rowOff>
    </xdr:from>
    <xdr:ext cx="1438275" cy="964137"/>
    <xdr:pic>
      <xdr:nvPicPr>
        <xdr:cNvPr id="9" name="Picture 8">
          <a:extLst>
            <a:ext uri="{FF2B5EF4-FFF2-40B4-BE49-F238E27FC236}">
              <a16:creationId xmlns:a16="http://schemas.microsoft.com/office/drawing/2014/main" id="{D41467D1-3D39-405A-8CD7-4669F190B1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71475" y="1199938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2524125</xdr:colOff>
      <xdr:row>62</xdr:row>
      <xdr:rowOff>173791</xdr:rowOff>
    </xdr:from>
    <xdr:ext cx="1800225" cy="1035884"/>
    <xdr:pic>
      <xdr:nvPicPr>
        <xdr:cNvPr id="10" name="Picture 9">
          <a:extLst>
            <a:ext uri="{FF2B5EF4-FFF2-40B4-BE49-F238E27FC236}">
              <a16:creationId xmlns:a16="http://schemas.microsoft.com/office/drawing/2014/main" id="{E60B81C8-B570-49D8-86E9-B419C9B11F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48075" y="11984791"/>
          <a:ext cx="1800225" cy="1035884"/>
        </a:xfrm>
        <a:prstGeom prst="rect">
          <a:avLst/>
        </a:prstGeom>
      </xdr:spPr>
    </xdr:pic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409574</xdr:colOff>
      <xdr:row>0</xdr:row>
      <xdr:rowOff>38100</xdr:rowOff>
    </xdr:from>
    <xdr:ext cx="1162051" cy="1182743"/>
    <xdr:pic>
      <xdr:nvPicPr>
        <xdr:cNvPr id="3" name="Picture 2">
          <a:extLst>
            <a:ext uri="{FF2B5EF4-FFF2-40B4-BE49-F238E27FC236}">
              <a16:creationId xmlns:a16="http://schemas.microsoft.com/office/drawing/2014/main" id="{7688C7B0-718A-4C3A-8915-800F24B939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6305549" y="38100"/>
          <a:ext cx="1162051" cy="1182743"/>
        </a:xfrm>
        <a:prstGeom prst="rect">
          <a:avLst/>
        </a:prstGeom>
      </xdr:spPr>
    </xdr:pic>
    <xdr:clientData/>
  </xdr:oneCellAnchor>
  <xdr:twoCellAnchor editAs="oneCell">
    <xdr:from>
      <xdr:col>8</xdr:col>
      <xdr:colOff>1066800</xdr:colOff>
      <xdr:row>0</xdr:row>
      <xdr:rowOff>66675</xdr:rowOff>
    </xdr:from>
    <xdr:to>
      <xdr:col>9</xdr:col>
      <xdr:colOff>200025</xdr:colOff>
      <xdr:row>6</xdr:row>
      <xdr:rowOff>118504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EF3E97F-2D8F-4BE9-9E63-B51F543921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065" t="32923" r="15574" b="24688"/>
        <a:stretch/>
      </xdr:blipFill>
      <xdr:spPr>
        <a:xfrm>
          <a:off x="7820025" y="66675"/>
          <a:ext cx="2076450" cy="1194829"/>
        </a:xfrm>
        <a:prstGeom prst="rect">
          <a:avLst/>
        </a:prstGeom>
      </xdr:spPr>
    </xdr:pic>
    <xdr:clientData/>
  </xdr:twoCellAnchor>
  <xdr:oneCellAnchor>
    <xdr:from>
      <xdr:col>2</xdr:col>
      <xdr:colOff>714374</xdr:colOff>
      <xdr:row>42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A080F05E-2BF5-4F4D-BF56-427B239736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76449" y="8058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257175</xdr:colOff>
      <xdr:row>43</xdr:row>
      <xdr:rowOff>45512</xdr:rowOff>
    </xdr:from>
    <xdr:to>
      <xdr:col>2</xdr:col>
      <xdr:colOff>333375</xdr:colOff>
      <xdr:row>48</xdr:row>
      <xdr:rowOff>57149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122BCF1-02A2-4B87-96DC-F0D49B2E06C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57175" y="2360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2162175</xdr:colOff>
      <xdr:row>42</xdr:row>
      <xdr:rowOff>183316</xdr:rowOff>
    </xdr:from>
    <xdr:to>
      <xdr:col>4</xdr:col>
      <xdr:colOff>457200</xdr:colOff>
      <xdr:row>48</xdr:row>
      <xdr:rowOff>76200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BD50E957-2D7B-4214-B753-2AB6512B4A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065" t="32923" r="15574" b="24688"/>
        <a:stretch/>
      </xdr:blipFill>
      <xdr:spPr>
        <a:xfrm>
          <a:off x="3381375" y="183316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704849</xdr:colOff>
      <xdr:row>42</xdr:row>
      <xdr:rowOff>38100</xdr:rowOff>
    </xdr:from>
    <xdr:ext cx="1209676" cy="1231216"/>
    <xdr:pic>
      <xdr:nvPicPr>
        <xdr:cNvPr id="7" name="Picture 6">
          <a:extLst>
            <a:ext uri="{FF2B5EF4-FFF2-40B4-BE49-F238E27FC236}">
              <a16:creationId xmlns:a16="http://schemas.microsoft.com/office/drawing/2014/main" id="{7EBC9C99-696C-48D2-AF71-CE8DB89710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905749" y="803910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6</xdr:col>
      <xdr:colOff>152400</xdr:colOff>
      <xdr:row>43</xdr:row>
      <xdr:rowOff>7412</xdr:rowOff>
    </xdr:from>
    <xdr:to>
      <xdr:col>8</xdr:col>
      <xdr:colOff>447675</xdr:colOff>
      <xdr:row>48</xdr:row>
      <xdr:rowOff>19049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1A8CCBCB-4A2C-43CC-9330-B4F1B3C16EA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124700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8</xdr:col>
      <xdr:colOff>2047875</xdr:colOff>
      <xdr:row>43</xdr:row>
      <xdr:rowOff>30916</xdr:rowOff>
    </xdr:from>
    <xdr:to>
      <xdr:col>9</xdr:col>
      <xdr:colOff>904875</xdr:colOff>
      <xdr:row>48</xdr:row>
      <xdr:rowOff>114300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4CA8ECB-38FF-400C-B85C-108B54D37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065" t="32923" r="15574" b="24688"/>
        <a:stretch/>
      </xdr:blipFill>
      <xdr:spPr>
        <a:xfrm>
          <a:off x="9248775" y="8222416"/>
          <a:ext cx="1800225" cy="1035884"/>
        </a:xfrm>
        <a:prstGeom prst="rect">
          <a:avLst/>
        </a:prstGeom>
      </xdr:spPr>
    </xdr:pic>
    <xdr:clientData/>
  </xdr:twoCellAnchor>
  <xdr:oneCellAnchor>
    <xdr:from>
      <xdr:col>2</xdr:col>
      <xdr:colOff>342899</xdr:colOff>
      <xdr:row>73</xdr:row>
      <xdr:rowOff>38100</xdr:rowOff>
    </xdr:from>
    <xdr:ext cx="1209676" cy="1231216"/>
    <xdr:pic>
      <xdr:nvPicPr>
        <xdr:cNvPr id="10" name="Picture 9">
          <a:extLst>
            <a:ext uri="{FF2B5EF4-FFF2-40B4-BE49-F238E27FC236}">
              <a16:creationId xmlns:a16="http://schemas.microsoft.com/office/drawing/2014/main" id="{E235C0D7-73FB-4B43-9D02-744E934842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704974" y="1394460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152400</xdr:colOff>
      <xdr:row>74</xdr:row>
      <xdr:rowOff>7412</xdr:rowOff>
    </xdr:from>
    <xdr:ext cx="1438275" cy="964137"/>
    <xdr:pic>
      <xdr:nvPicPr>
        <xdr:cNvPr id="11" name="Picture 10">
          <a:extLst>
            <a:ext uri="{FF2B5EF4-FFF2-40B4-BE49-F238E27FC236}">
              <a16:creationId xmlns:a16="http://schemas.microsoft.com/office/drawing/2014/main" id="{3524C593-8212-48EB-A5D9-4C0EA8FCE0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210300" y="81989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1638300</xdr:colOff>
      <xdr:row>74</xdr:row>
      <xdr:rowOff>2341</xdr:rowOff>
    </xdr:from>
    <xdr:ext cx="1800225" cy="1035884"/>
    <xdr:pic>
      <xdr:nvPicPr>
        <xdr:cNvPr id="12" name="Picture 11">
          <a:extLst>
            <a:ext uri="{FF2B5EF4-FFF2-40B4-BE49-F238E27FC236}">
              <a16:creationId xmlns:a16="http://schemas.microsoft.com/office/drawing/2014/main" id="{46D211B6-5B43-4E2D-ABB2-9C4CC04E2D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1065" t="32923" r="15574" b="24688"/>
        <a:stretch/>
      </xdr:blipFill>
      <xdr:spPr>
        <a:xfrm>
          <a:off x="3000375" y="14099341"/>
          <a:ext cx="1800225" cy="1035884"/>
        </a:xfrm>
        <a:prstGeom prst="rect">
          <a:avLst/>
        </a:prstGeom>
      </xdr:spPr>
    </xdr:pic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733424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B0DC08B5-B55F-45C6-B080-B6E12D4E55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526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238125</xdr:colOff>
      <xdr:row>0</xdr:row>
      <xdr:rowOff>169337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22C25D82-40BC-439E-A7B9-4B3E84601C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2143125</xdr:colOff>
      <xdr:row>1</xdr:row>
      <xdr:rowOff>2341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4FD2DA32-8F7D-47B9-AB40-F911B0EAFE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62325" y="192841"/>
          <a:ext cx="1800225" cy="1035884"/>
        </a:xfrm>
        <a:prstGeom prst="rect">
          <a:avLst/>
        </a:prstGeom>
      </xdr:spPr>
    </xdr:pic>
    <xdr:clientData/>
  </xdr:oneCellAnchor>
  <xdr:oneCellAnchor>
    <xdr:from>
      <xdr:col>2</xdr:col>
      <xdr:colOff>733424</xdr:colOff>
      <xdr:row>24</xdr:row>
      <xdr:rowOff>38100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DFAD35CC-FA12-49F4-9362-AB40E6D13D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526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238125</xdr:colOff>
      <xdr:row>24</xdr:row>
      <xdr:rowOff>169337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A69BDCE9-FE91-4C0F-B5DE-6E4530939F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2143125</xdr:colOff>
      <xdr:row>25</xdr:row>
      <xdr:rowOff>2341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2869376E-0749-4596-B9A4-C6E7A455C6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62325" y="192841"/>
          <a:ext cx="1800225" cy="1035884"/>
        </a:xfrm>
        <a:prstGeom prst="rect">
          <a:avLst/>
        </a:prstGeom>
      </xdr:spPr>
    </xdr:pic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733424</xdr:colOff>
      <xdr:row>0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C8905483-505D-462C-A9E2-AEBFEAC947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09749" y="476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171450</xdr:colOff>
      <xdr:row>0</xdr:row>
      <xdr:rowOff>169337</xdr:rowOff>
    </xdr:from>
    <xdr:to>
      <xdr:col>2</xdr:col>
      <xdr:colOff>447675</xdr:colOff>
      <xdr:row>5</xdr:row>
      <xdr:rowOff>180974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9775D8-63DC-4541-B6DE-EC72E7D6B8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71450" y="1693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2038350</xdr:colOff>
      <xdr:row>1</xdr:row>
      <xdr:rowOff>2341</xdr:rowOff>
    </xdr:from>
    <xdr:to>
      <xdr:col>3</xdr:col>
      <xdr:colOff>923925</xdr:colOff>
      <xdr:row>6</xdr:row>
      <xdr:rowOff>85725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36B0437-465C-4E9F-9655-B31B72761A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114675" y="192841"/>
          <a:ext cx="1800225" cy="1035884"/>
        </a:xfrm>
        <a:prstGeom prst="rect">
          <a:avLst/>
        </a:prstGeom>
      </xdr:spPr>
    </xdr:pic>
    <xdr:clientData/>
  </xdr:twoCellAnchor>
  <xdr:oneCellAnchor>
    <xdr:from>
      <xdr:col>9</xdr:col>
      <xdr:colOff>466724</xdr:colOff>
      <xdr:row>0</xdr:row>
      <xdr:rowOff>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F022507B-7205-4581-AFE6-1C8B1602FA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439149" y="0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161925</xdr:colOff>
      <xdr:row>1</xdr:row>
      <xdr:rowOff>7412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F1B44D9B-34F4-4387-A02B-F2B2055CF4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61925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9</xdr:col>
      <xdr:colOff>1704975</xdr:colOff>
      <xdr:row>0</xdr:row>
      <xdr:rowOff>126166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EA09D817-9D0F-49D9-A832-8BCFFC7DBC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677400" y="126166"/>
          <a:ext cx="1800225" cy="1035884"/>
        </a:xfrm>
        <a:prstGeom prst="rect">
          <a:avLst/>
        </a:prstGeom>
      </xdr:spPr>
    </xdr:pic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933449</xdr:colOff>
      <xdr:row>0</xdr:row>
      <xdr:rowOff>9525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935710CC-5F47-4B3B-AE61-EAC1F90034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52649" y="95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266700</xdr:colOff>
      <xdr:row>0</xdr:row>
      <xdr:rowOff>131237</xdr:rowOff>
    </xdr:from>
    <xdr:to>
      <xdr:col>2</xdr:col>
      <xdr:colOff>485775</xdr:colOff>
      <xdr:row>5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361CAF8-4E38-49F0-88D4-F8D0F23054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66700" y="1312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2419350</xdr:colOff>
      <xdr:row>0</xdr:row>
      <xdr:rowOff>126166</xdr:rowOff>
    </xdr:from>
    <xdr:to>
      <xdr:col>3</xdr:col>
      <xdr:colOff>781050</xdr:colOff>
      <xdr:row>6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8B3A6FF-E390-495D-A051-91D97141A3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38550" y="126166"/>
          <a:ext cx="1800225" cy="1035884"/>
        </a:xfrm>
        <a:prstGeom prst="rect">
          <a:avLst/>
        </a:prstGeom>
      </xdr:spPr>
    </xdr:pic>
    <xdr:clientData/>
  </xdr:twoCellAnchor>
  <xdr:oneCellAnchor>
    <xdr:from>
      <xdr:col>9</xdr:col>
      <xdr:colOff>647699</xdr:colOff>
      <xdr:row>0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7453D805-C15E-4E41-BD6F-363E9E691D6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9296399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266700</xdr:colOff>
      <xdr:row>0</xdr:row>
      <xdr:rowOff>131237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5A93A01F-57FC-488E-8BEB-E488A91C58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66700" y="131237"/>
          <a:ext cx="1438275" cy="964137"/>
        </a:xfrm>
        <a:prstGeom prst="rect">
          <a:avLst/>
        </a:prstGeom>
      </xdr:spPr>
    </xdr:pic>
    <xdr:clientData/>
  </xdr:oneCellAnchor>
  <xdr:oneCellAnchor>
    <xdr:from>
      <xdr:col>9</xdr:col>
      <xdr:colOff>1847850</xdr:colOff>
      <xdr:row>0</xdr:row>
      <xdr:rowOff>135691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2202EFAE-036A-4D59-A632-570ED980CDC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10496550" y="135691"/>
          <a:ext cx="1800225" cy="1035884"/>
        </a:xfrm>
        <a:prstGeom prst="rect">
          <a:avLst/>
        </a:prstGeom>
      </xdr:spPr>
    </xdr:pic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549852</xdr:colOff>
      <xdr:row>0</xdr:row>
      <xdr:rowOff>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26851D47-8F46-4FC4-9B87-62BCCFD044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762125" y="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152400</xdr:colOff>
      <xdr:row>1</xdr:row>
      <xdr:rowOff>7412</xdr:rowOff>
    </xdr:from>
    <xdr:to>
      <xdr:col>2</xdr:col>
      <xdr:colOff>371475</xdr:colOff>
      <xdr:row>6</xdr:row>
      <xdr:rowOff>19049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B36A440-3D37-4A38-96F7-0683AF2F95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410325" y="45794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1846119</xdr:colOff>
      <xdr:row>0</xdr:row>
      <xdr:rowOff>128764</xdr:rowOff>
    </xdr:from>
    <xdr:to>
      <xdr:col>3</xdr:col>
      <xdr:colOff>564574</xdr:colOff>
      <xdr:row>6</xdr:row>
      <xdr:rowOff>21648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2523EBC-049B-4169-A38D-0DD333D576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058392" y="128764"/>
          <a:ext cx="1801091" cy="1035884"/>
        </a:xfrm>
        <a:prstGeom prst="rect">
          <a:avLst/>
        </a:prstGeom>
      </xdr:spPr>
    </xdr:pic>
    <xdr:clientData/>
  </xdr:twoCellAnchor>
  <xdr:oneCellAnchor>
    <xdr:from>
      <xdr:col>7</xdr:col>
      <xdr:colOff>551583</xdr:colOff>
      <xdr:row>0</xdr:row>
      <xdr:rowOff>47625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9B904529-EA3F-4092-B65D-15D4157018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7962033" y="476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5</xdr:col>
      <xdr:colOff>238125</xdr:colOff>
      <xdr:row>0</xdr:row>
      <xdr:rowOff>169337</xdr:rowOff>
    </xdr:from>
    <xdr:to>
      <xdr:col>7</xdr:col>
      <xdr:colOff>148071</xdr:colOff>
      <xdr:row>5</xdr:row>
      <xdr:rowOff>180974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2F1047E-4920-48A8-BB71-1EDEEC01D0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134100" y="169337"/>
          <a:ext cx="1424421" cy="964137"/>
        </a:xfrm>
        <a:prstGeom prst="rect">
          <a:avLst/>
        </a:prstGeom>
      </xdr:spPr>
    </xdr:pic>
    <xdr:clientData/>
  </xdr:twoCellAnchor>
  <xdr:twoCellAnchor editAs="oneCell">
    <xdr:from>
      <xdr:col>7</xdr:col>
      <xdr:colOff>2105025</xdr:colOff>
      <xdr:row>0</xdr:row>
      <xdr:rowOff>164266</xdr:rowOff>
    </xdr:from>
    <xdr:to>
      <xdr:col>8</xdr:col>
      <xdr:colOff>1013979</xdr:colOff>
      <xdr:row>6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18D5B3CA-D488-469D-9978-80FF5E5D6F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363075" y="164266"/>
          <a:ext cx="1795029" cy="103588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666749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4F388ED3-9BC5-4FED-B4B4-90A20B1A49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85949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266700</xdr:colOff>
      <xdr:row>0</xdr:row>
      <xdr:rowOff>131237</xdr:rowOff>
    </xdr:from>
    <xdr:to>
      <xdr:col>3</xdr:col>
      <xdr:colOff>485775</xdr:colOff>
      <xdr:row>5</xdr:row>
      <xdr:rowOff>142874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21E9EA0-D7B4-488D-92D7-429373B838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66700" y="13123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1981200</xdr:colOff>
      <xdr:row>0</xdr:row>
      <xdr:rowOff>135691</xdr:rowOff>
    </xdr:from>
    <xdr:to>
      <xdr:col>4</xdr:col>
      <xdr:colOff>952500</xdr:colOff>
      <xdr:row>6</xdr:row>
      <xdr:rowOff>28575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7B74DF5-58D8-445B-BF51-1C671DEB41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00400" y="135691"/>
          <a:ext cx="1800225" cy="1035884"/>
        </a:xfrm>
        <a:prstGeom prst="rect">
          <a:avLst/>
        </a:prstGeom>
      </xdr:spPr>
    </xdr:pic>
    <xdr:clientData/>
  </xdr:twoCellAnchor>
  <xdr:oneCellAnchor>
    <xdr:from>
      <xdr:col>10</xdr:col>
      <xdr:colOff>647699</xdr:colOff>
      <xdr:row>0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10943A80-844F-41C4-96AE-CF585058E9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9296399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8</xdr:col>
      <xdr:colOff>266700</xdr:colOff>
      <xdr:row>0</xdr:row>
      <xdr:rowOff>131237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0AABE1EF-9B41-4EDF-A3BA-CD880C11F9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696200" y="131237"/>
          <a:ext cx="1438275" cy="964137"/>
        </a:xfrm>
        <a:prstGeom prst="rect">
          <a:avLst/>
        </a:prstGeom>
      </xdr:spPr>
    </xdr:pic>
    <xdr:clientData/>
  </xdr:oneCellAnchor>
  <xdr:oneCellAnchor>
    <xdr:from>
      <xdr:col>10</xdr:col>
      <xdr:colOff>1847850</xdr:colOff>
      <xdr:row>0</xdr:row>
      <xdr:rowOff>135691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45D440A4-193B-47AE-ABA3-6214B6FC9C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10496550" y="135691"/>
          <a:ext cx="1800225" cy="1035884"/>
        </a:xfrm>
        <a:prstGeom prst="rect">
          <a:avLst/>
        </a:prstGeom>
      </xdr:spPr>
    </xdr:pic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628649</xdr:colOff>
      <xdr:row>0</xdr:row>
      <xdr:rowOff>57150</xdr:rowOff>
    </xdr:from>
    <xdr:ext cx="1209676" cy="1231216"/>
    <xdr:pic>
      <xdr:nvPicPr>
        <xdr:cNvPr id="3" name="Picture 2">
          <a:extLst>
            <a:ext uri="{FF2B5EF4-FFF2-40B4-BE49-F238E27FC236}">
              <a16:creationId xmlns:a16="http://schemas.microsoft.com/office/drawing/2014/main" id="{572D3DB9-CA72-47A3-AEC6-716ACBE03D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4784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152400</xdr:colOff>
      <xdr:row>0</xdr:row>
      <xdr:rowOff>188387</xdr:rowOff>
    </xdr:from>
    <xdr:to>
      <xdr:col>2</xdr:col>
      <xdr:colOff>1076325</xdr:colOff>
      <xdr:row>6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497D4AE-DB4C-44B9-AD3D-3942539F99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18838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1971675</xdr:colOff>
      <xdr:row>0</xdr:row>
      <xdr:rowOff>154741</xdr:rowOff>
    </xdr:from>
    <xdr:to>
      <xdr:col>5</xdr:col>
      <xdr:colOff>457200</xdr:colOff>
      <xdr:row>6</xdr:row>
      <xdr:rowOff>47625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DD15F35-F2E7-4767-AD6E-132D0C539C2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190875" y="154741"/>
          <a:ext cx="1800225" cy="1035884"/>
        </a:xfrm>
        <a:prstGeom prst="rect">
          <a:avLst/>
        </a:prstGeom>
      </xdr:spPr>
    </xdr:pic>
    <xdr:clientData/>
  </xdr:twoCellAnchor>
  <xdr:oneCellAnchor>
    <xdr:from>
      <xdr:col>3</xdr:col>
      <xdr:colOff>628649</xdr:colOff>
      <xdr:row>30</xdr:row>
      <xdr:rowOff>57150</xdr:rowOff>
    </xdr:from>
    <xdr:ext cx="1209676" cy="1231216"/>
    <xdr:pic>
      <xdr:nvPicPr>
        <xdr:cNvPr id="6" name="Picture 5">
          <a:extLst>
            <a:ext uri="{FF2B5EF4-FFF2-40B4-BE49-F238E27FC236}">
              <a16:creationId xmlns:a16="http://schemas.microsoft.com/office/drawing/2014/main" id="{9BEED650-A183-4562-81C2-ED333CD21D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47849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152400</xdr:colOff>
      <xdr:row>30</xdr:row>
      <xdr:rowOff>188387</xdr:rowOff>
    </xdr:from>
    <xdr:ext cx="1438275" cy="964137"/>
    <xdr:pic>
      <xdr:nvPicPr>
        <xdr:cNvPr id="7" name="Picture 6">
          <a:extLst>
            <a:ext uri="{FF2B5EF4-FFF2-40B4-BE49-F238E27FC236}">
              <a16:creationId xmlns:a16="http://schemas.microsoft.com/office/drawing/2014/main" id="{F33E886C-5096-4EF5-A1EA-728140B67B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18838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1971675</xdr:colOff>
      <xdr:row>30</xdr:row>
      <xdr:rowOff>154741</xdr:rowOff>
    </xdr:from>
    <xdr:ext cx="1800225" cy="1035884"/>
    <xdr:pic>
      <xdr:nvPicPr>
        <xdr:cNvPr id="8" name="Picture 7">
          <a:extLst>
            <a:ext uri="{FF2B5EF4-FFF2-40B4-BE49-F238E27FC236}">
              <a16:creationId xmlns:a16="http://schemas.microsoft.com/office/drawing/2014/main" id="{7799CA52-11C4-47AC-9562-7EE2573A1D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190875" y="154741"/>
          <a:ext cx="1800225" cy="1035884"/>
        </a:xfrm>
        <a:prstGeom prst="rect">
          <a:avLst/>
        </a:prstGeom>
      </xdr:spPr>
    </xdr:pic>
    <xdr:clientData/>
  </xdr:oneCellAnchor>
  <xdr:oneCellAnchor>
    <xdr:from>
      <xdr:col>3</xdr:col>
      <xdr:colOff>533399</xdr:colOff>
      <xdr:row>47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412AA512-FDE3-4912-B8AA-3EEDA98E4D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752599" y="901065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152400</xdr:colOff>
      <xdr:row>47</xdr:row>
      <xdr:rowOff>188387</xdr:rowOff>
    </xdr:from>
    <xdr:ext cx="1438275" cy="964137"/>
    <xdr:pic>
      <xdr:nvPicPr>
        <xdr:cNvPr id="9" name="Picture 8">
          <a:extLst>
            <a:ext uri="{FF2B5EF4-FFF2-40B4-BE49-F238E27FC236}">
              <a16:creationId xmlns:a16="http://schemas.microsoft.com/office/drawing/2014/main" id="{DD138A27-A3FC-4EE4-972D-074BF1E40A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590338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1876425</xdr:colOff>
      <xdr:row>47</xdr:row>
      <xdr:rowOff>164266</xdr:rowOff>
    </xdr:from>
    <xdr:ext cx="1800225" cy="1035884"/>
    <xdr:pic>
      <xdr:nvPicPr>
        <xdr:cNvPr id="10" name="Picture 9">
          <a:extLst>
            <a:ext uri="{FF2B5EF4-FFF2-40B4-BE49-F238E27FC236}">
              <a16:creationId xmlns:a16="http://schemas.microsoft.com/office/drawing/2014/main" id="{7873C516-7C96-4DC5-B6C1-FB29E73A364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95675" y="9117766"/>
          <a:ext cx="1800225" cy="1035884"/>
        </a:xfrm>
        <a:prstGeom prst="rect">
          <a:avLst/>
        </a:prstGeom>
      </xdr:spPr>
    </xdr:pic>
    <xdr:clientData/>
  </xdr:oneCellAnchor>
  <xdr:oneCellAnchor>
    <xdr:from>
      <xdr:col>2</xdr:col>
      <xdr:colOff>781049</xdr:colOff>
      <xdr:row>72</xdr:row>
      <xdr:rowOff>28575</xdr:rowOff>
    </xdr:from>
    <xdr:ext cx="1209676" cy="1231216"/>
    <xdr:pic>
      <xdr:nvPicPr>
        <xdr:cNvPr id="11" name="Picture 10">
          <a:extLst>
            <a:ext uri="{FF2B5EF4-FFF2-40B4-BE49-F238E27FC236}">
              <a16:creationId xmlns:a16="http://schemas.microsoft.com/office/drawing/2014/main" id="{35DBAC5C-A453-4381-A03E-C775B50387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638299" y="137445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104775</xdr:colOff>
      <xdr:row>72</xdr:row>
      <xdr:rowOff>188387</xdr:rowOff>
    </xdr:from>
    <xdr:ext cx="1438275" cy="964137"/>
    <xdr:pic>
      <xdr:nvPicPr>
        <xdr:cNvPr id="12" name="Picture 11">
          <a:extLst>
            <a:ext uri="{FF2B5EF4-FFF2-40B4-BE49-F238E27FC236}">
              <a16:creationId xmlns:a16="http://schemas.microsoft.com/office/drawing/2014/main" id="{06E27CF7-6559-484E-AC3A-6E00DCBF96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04775" y="1390438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2047875</xdr:colOff>
      <xdr:row>72</xdr:row>
      <xdr:rowOff>145216</xdr:rowOff>
    </xdr:from>
    <xdr:ext cx="1800225" cy="1035884"/>
    <xdr:pic>
      <xdr:nvPicPr>
        <xdr:cNvPr id="13" name="Picture 12">
          <a:extLst>
            <a:ext uri="{FF2B5EF4-FFF2-40B4-BE49-F238E27FC236}">
              <a16:creationId xmlns:a16="http://schemas.microsoft.com/office/drawing/2014/main" id="{BBB7DE20-C72B-455E-98C2-674930E718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2905125" y="13861216"/>
          <a:ext cx="1800225" cy="1035884"/>
        </a:xfrm>
        <a:prstGeom prst="rect">
          <a:avLst/>
        </a:prstGeom>
      </xdr:spPr>
    </xdr:pic>
    <xdr:clientData/>
  </xdr:oneCellAnchor>
  <xdr:oneCellAnchor>
    <xdr:from>
      <xdr:col>7</xdr:col>
      <xdr:colOff>866774</xdr:colOff>
      <xdr:row>72</xdr:row>
      <xdr:rowOff>9525</xdr:rowOff>
    </xdr:from>
    <xdr:ext cx="1209676" cy="1231216"/>
    <xdr:pic>
      <xdr:nvPicPr>
        <xdr:cNvPr id="14" name="Picture 13">
          <a:extLst>
            <a:ext uri="{FF2B5EF4-FFF2-40B4-BE49-F238E27FC236}">
              <a16:creationId xmlns:a16="http://schemas.microsoft.com/office/drawing/2014/main" id="{183F14A4-12D0-44A0-8666-03AF29790A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724024" y="13725525"/>
          <a:ext cx="1209676" cy="1231216"/>
        </a:xfrm>
        <a:prstGeom prst="rect">
          <a:avLst/>
        </a:prstGeom>
      </xdr:spPr>
    </xdr:pic>
    <xdr:clientData/>
  </xdr:oneCellAnchor>
  <xdr:oneCellAnchor>
    <xdr:from>
      <xdr:col>5</xdr:col>
      <xdr:colOff>152400</xdr:colOff>
      <xdr:row>72</xdr:row>
      <xdr:rowOff>188387</xdr:rowOff>
    </xdr:from>
    <xdr:ext cx="1438275" cy="964137"/>
    <xdr:pic>
      <xdr:nvPicPr>
        <xdr:cNvPr id="15" name="Picture 14">
          <a:extLst>
            <a:ext uri="{FF2B5EF4-FFF2-40B4-BE49-F238E27FC236}">
              <a16:creationId xmlns:a16="http://schemas.microsoft.com/office/drawing/2014/main" id="{EF807101-ADBE-456A-AA19-2B2997D1A37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13904387"/>
          <a:ext cx="1438275" cy="964137"/>
        </a:xfrm>
        <a:prstGeom prst="rect">
          <a:avLst/>
        </a:prstGeom>
      </xdr:spPr>
    </xdr:pic>
    <xdr:clientData/>
  </xdr:oneCellAnchor>
  <xdr:oneCellAnchor>
    <xdr:from>
      <xdr:col>7</xdr:col>
      <xdr:colOff>2238375</xdr:colOff>
      <xdr:row>72</xdr:row>
      <xdr:rowOff>145216</xdr:rowOff>
    </xdr:from>
    <xdr:ext cx="1800225" cy="1035884"/>
    <xdr:pic>
      <xdr:nvPicPr>
        <xdr:cNvPr id="16" name="Picture 15">
          <a:extLst>
            <a:ext uri="{FF2B5EF4-FFF2-40B4-BE49-F238E27FC236}">
              <a16:creationId xmlns:a16="http://schemas.microsoft.com/office/drawing/2014/main" id="{F264A269-B36C-4619-BD16-736B78BD16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591675" y="13861216"/>
          <a:ext cx="1800225" cy="1035884"/>
        </a:xfrm>
        <a:prstGeom prst="rect">
          <a:avLst/>
        </a:prstGeom>
      </xdr:spPr>
    </xdr:pic>
    <xdr:clientData/>
  </xdr:oneCellAnchor>
  <xdr:oneCellAnchor>
    <xdr:from>
      <xdr:col>2</xdr:col>
      <xdr:colOff>1019174</xdr:colOff>
      <xdr:row>97</xdr:row>
      <xdr:rowOff>28575</xdr:rowOff>
    </xdr:from>
    <xdr:ext cx="1209676" cy="1231216"/>
    <xdr:pic>
      <xdr:nvPicPr>
        <xdr:cNvPr id="17" name="Picture 16">
          <a:extLst>
            <a:ext uri="{FF2B5EF4-FFF2-40B4-BE49-F238E27FC236}">
              <a16:creationId xmlns:a16="http://schemas.microsoft.com/office/drawing/2014/main" id="{B5E96E62-0C7D-4876-A7C4-DA96663C83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66924" y="185070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333375</xdr:colOff>
      <xdr:row>97</xdr:row>
      <xdr:rowOff>178862</xdr:rowOff>
    </xdr:from>
    <xdr:ext cx="1438275" cy="964137"/>
    <xdr:pic>
      <xdr:nvPicPr>
        <xdr:cNvPr id="18" name="Picture 17">
          <a:extLst>
            <a:ext uri="{FF2B5EF4-FFF2-40B4-BE49-F238E27FC236}">
              <a16:creationId xmlns:a16="http://schemas.microsoft.com/office/drawing/2014/main" id="{EA35B4B6-BA2F-4CBB-A5F0-3C2AD16EA5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33375" y="1865736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2486025</xdr:colOff>
      <xdr:row>97</xdr:row>
      <xdr:rowOff>145216</xdr:rowOff>
    </xdr:from>
    <xdr:ext cx="1800225" cy="1035884"/>
    <xdr:pic>
      <xdr:nvPicPr>
        <xdr:cNvPr id="19" name="Picture 18">
          <a:extLst>
            <a:ext uri="{FF2B5EF4-FFF2-40B4-BE49-F238E27FC236}">
              <a16:creationId xmlns:a16="http://schemas.microsoft.com/office/drawing/2014/main" id="{8C8BD5D2-1EB9-4104-B475-F0AEC22F97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33775" y="18623716"/>
          <a:ext cx="1800225" cy="1035884"/>
        </a:xfrm>
        <a:prstGeom prst="rect">
          <a:avLst/>
        </a:prstGeom>
      </xdr:spPr>
    </xdr:pic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981074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72CAB6DA-5B64-4DAC-A4B9-DC8FC06726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305049" y="285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342900</xdr:colOff>
      <xdr:row>1</xdr:row>
      <xdr:rowOff>7412</xdr:rowOff>
    </xdr:from>
    <xdr:to>
      <xdr:col>3</xdr:col>
      <xdr:colOff>828675</xdr:colOff>
      <xdr:row>6</xdr:row>
      <xdr:rowOff>19049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7EE3FE7-DD80-468A-8A7C-1E115E20FD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14375" y="1979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2295525</xdr:colOff>
      <xdr:row>0</xdr:row>
      <xdr:rowOff>164266</xdr:rowOff>
    </xdr:from>
    <xdr:to>
      <xdr:col>4</xdr:col>
      <xdr:colOff>857250</xdr:colOff>
      <xdr:row>6</xdr:row>
      <xdr:rowOff>57150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1CCCA6C-E4EA-4298-857C-CFFDFF8406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19500" y="164266"/>
          <a:ext cx="1800225" cy="1035884"/>
        </a:xfrm>
        <a:prstGeom prst="rect">
          <a:avLst/>
        </a:prstGeom>
      </xdr:spPr>
    </xdr:pic>
    <xdr:clientData/>
  </xdr:twoCellAnchor>
  <xdr:oneCellAnchor>
    <xdr:from>
      <xdr:col>8</xdr:col>
      <xdr:colOff>981074</xdr:colOff>
      <xdr:row>0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B3EB3B87-B956-4895-B45E-93252D50A2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305049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342900</xdr:colOff>
      <xdr:row>1</xdr:row>
      <xdr:rowOff>7412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8989BE22-53F2-4CFB-AD42-4711B14092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14375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2295525</xdr:colOff>
      <xdr:row>0</xdr:row>
      <xdr:rowOff>164266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620AA614-479F-475C-8C03-6072A5BFAE7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19500" y="164266"/>
          <a:ext cx="1800225" cy="1035884"/>
        </a:xfrm>
        <a:prstGeom prst="rect">
          <a:avLst/>
        </a:prstGeom>
      </xdr:spPr>
    </xdr:pic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904874</xdr:colOff>
      <xdr:row>0</xdr:row>
      <xdr:rowOff>19050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05902424-6709-4C73-8878-29DA848E6F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14524" y="1905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295275</xdr:colOff>
      <xdr:row>1</xdr:row>
      <xdr:rowOff>16937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3805700F-8D3A-47AB-91D3-0D31D387A5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95275" y="20743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2257425</xdr:colOff>
      <xdr:row>1</xdr:row>
      <xdr:rowOff>2341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7C38D9F0-940C-45F9-9944-4AF65F5624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67075" y="192841"/>
          <a:ext cx="1800225" cy="1035884"/>
        </a:xfrm>
        <a:prstGeom prst="rect">
          <a:avLst/>
        </a:prstGeom>
      </xdr:spPr>
    </xdr:pic>
    <xdr:clientData/>
  </xdr:oneCellAnchor>
  <xdr:oneCellAnchor>
    <xdr:from>
      <xdr:col>8</xdr:col>
      <xdr:colOff>733424</xdr:colOff>
      <xdr:row>0</xdr:row>
      <xdr:rowOff>38100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4A605555-A991-49CD-87D0-4987E3F54B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526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238125</xdr:colOff>
      <xdr:row>0</xdr:row>
      <xdr:rowOff>169337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75B68084-1E95-42E1-A00D-86416D7DCE6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2143125</xdr:colOff>
      <xdr:row>1</xdr:row>
      <xdr:rowOff>2341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32B3B344-002F-4106-BF86-564235758C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62325" y="192841"/>
          <a:ext cx="1800225" cy="1035884"/>
        </a:xfrm>
        <a:prstGeom prst="rect">
          <a:avLst/>
        </a:prstGeom>
      </xdr:spPr>
    </xdr:pic>
    <xdr:clientData/>
  </xdr:one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733424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04B9D1C7-A9CC-42CF-8B3E-E1D7D87684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526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238125</xdr:colOff>
      <xdr:row>1</xdr:row>
      <xdr:rowOff>45512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1623D92F-930A-42F9-AAD7-4903F790BD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23601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2143125</xdr:colOff>
      <xdr:row>1</xdr:row>
      <xdr:rowOff>2341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3F70E375-0CD9-4D17-8EE6-E8DB4D2240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362325" y="192841"/>
          <a:ext cx="1800225" cy="1035884"/>
        </a:xfrm>
        <a:prstGeom prst="rect">
          <a:avLst/>
        </a:prstGeom>
      </xdr:spPr>
    </xdr:pic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628649</xdr:colOff>
      <xdr:row>0</xdr:row>
      <xdr:rowOff>66675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DF0D6BA2-BA93-4963-9D83-D2A61BF497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47849" y="666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171450</xdr:colOff>
      <xdr:row>1</xdr:row>
      <xdr:rowOff>16937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C876D168-9CDB-4487-A573-17CB29E925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71450" y="20743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2028825</xdr:colOff>
      <xdr:row>1</xdr:row>
      <xdr:rowOff>21391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EF47EBAD-F4A4-4A60-BDA5-827127E145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48025" y="211891"/>
          <a:ext cx="1800225" cy="1035884"/>
        </a:xfrm>
        <a:prstGeom prst="rect">
          <a:avLst/>
        </a:prstGeom>
      </xdr:spPr>
    </xdr:pic>
    <xdr:clientData/>
  </xdr:oneCellAnchor>
  <xdr:oneCellAnchor>
    <xdr:from>
      <xdr:col>8</xdr:col>
      <xdr:colOff>628649</xdr:colOff>
      <xdr:row>0</xdr:row>
      <xdr:rowOff>57150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59A51FC3-6E76-49C4-B8A7-F233265FCF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296274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209550</xdr:colOff>
      <xdr:row>0</xdr:row>
      <xdr:rowOff>150287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32987790-B64F-4EF0-BE61-347761635E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753225" y="150287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1885950</xdr:colOff>
      <xdr:row>0</xdr:row>
      <xdr:rowOff>145216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3E5D58AA-C3EB-47AB-8F02-3956D42D50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648825" y="145216"/>
          <a:ext cx="1800225" cy="1035884"/>
        </a:xfrm>
        <a:prstGeom prst="rect">
          <a:avLst/>
        </a:prstGeom>
      </xdr:spPr>
    </xdr:pic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733424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36751A8E-03B9-4033-8EE9-43D3A0C54F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526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238125</xdr:colOff>
      <xdr:row>1</xdr:row>
      <xdr:rowOff>45512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352E8F89-4BFD-4020-A784-0BAC80BFDA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23601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2181225</xdr:colOff>
      <xdr:row>0</xdr:row>
      <xdr:rowOff>145216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33997815-4BE0-403F-A16C-3BFB0DA3064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00425" y="145216"/>
          <a:ext cx="1800225" cy="1035884"/>
        </a:xfrm>
        <a:prstGeom prst="rect">
          <a:avLst/>
        </a:prstGeom>
      </xdr:spPr>
    </xdr:pic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619124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3E7BE9A1-5DCF-4909-BEFF-02A7043E22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383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161925</xdr:colOff>
      <xdr:row>0</xdr:row>
      <xdr:rowOff>169337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5D523BAF-926B-47D1-9B2A-FAE7A7FC9D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6192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1990725</xdr:colOff>
      <xdr:row>0</xdr:row>
      <xdr:rowOff>145216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7FB047C9-81D6-4621-B400-96D528CF38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09925" y="145216"/>
          <a:ext cx="1800225" cy="1035884"/>
        </a:xfrm>
        <a:prstGeom prst="rect">
          <a:avLst/>
        </a:prstGeom>
      </xdr:spPr>
    </xdr:pic>
    <xdr:clientData/>
  </xdr:one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685799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07BE8363-4596-4425-89A6-68FB6221F6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574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161925</xdr:colOff>
      <xdr:row>0</xdr:row>
      <xdr:rowOff>169337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CFAA53ED-6487-4940-BADE-63E7B96181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52450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2066925</xdr:colOff>
      <xdr:row>0</xdr:row>
      <xdr:rowOff>135691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604A1F39-31AC-4467-9709-123680D818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38550" y="135691"/>
          <a:ext cx="1800225" cy="1035884"/>
        </a:xfrm>
        <a:prstGeom prst="rect">
          <a:avLst/>
        </a:prstGeom>
      </xdr:spPr>
    </xdr:pic>
    <xdr:clientData/>
  </xdr:oneCellAnchor>
  <xdr:oneCellAnchor>
    <xdr:from>
      <xdr:col>10</xdr:col>
      <xdr:colOff>647699</xdr:colOff>
      <xdr:row>0</xdr:row>
      <xdr:rowOff>38100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681FFDE8-2F55-4C22-9E7B-DD3A0379AD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66899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8</xdr:col>
      <xdr:colOff>161925</xdr:colOff>
      <xdr:row>0</xdr:row>
      <xdr:rowOff>169337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B695C22B-C0CA-4BAE-9A28-0A3F5B0F05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6192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10</xdr:col>
      <xdr:colOff>2047875</xdr:colOff>
      <xdr:row>0</xdr:row>
      <xdr:rowOff>145216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ED30ACCB-D18E-46D5-9F70-B0C13615ABD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67075" y="145216"/>
          <a:ext cx="1800225" cy="1035884"/>
        </a:xfrm>
        <a:prstGeom prst="rect">
          <a:avLst/>
        </a:prstGeom>
      </xdr:spPr>
    </xdr:pic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942974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7631C35E-1F3D-4785-959F-7721445BE6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19324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409575</xdr:colOff>
      <xdr:row>0</xdr:row>
      <xdr:rowOff>140762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33F9FCA0-D89C-49EC-A3EE-B142EB5A84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409575" y="14076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2447925</xdr:colOff>
      <xdr:row>0</xdr:row>
      <xdr:rowOff>135691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441E1C1C-1699-40B9-8A2F-926BEE700F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24275" y="135691"/>
          <a:ext cx="1800225" cy="1035884"/>
        </a:xfrm>
        <a:prstGeom prst="rect">
          <a:avLst/>
        </a:prstGeom>
      </xdr:spPr>
    </xdr:pic>
    <xdr:clientData/>
  </xdr:oneCellAnchor>
  <xdr:oneCellAnchor>
    <xdr:from>
      <xdr:col>9</xdr:col>
      <xdr:colOff>771524</xdr:colOff>
      <xdr:row>0</xdr:row>
      <xdr:rowOff>47625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22CED650-EA3A-41AD-88FF-B20F5D5D8B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90724" y="47625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161925</xdr:colOff>
      <xdr:row>0</xdr:row>
      <xdr:rowOff>169337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CF055DAB-0E11-4240-8B07-945DF91F5A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6192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9</xdr:col>
      <xdr:colOff>2276475</xdr:colOff>
      <xdr:row>0</xdr:row>
      <xdr:rowOff>135691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27DF9B93-9E2F-4F10-B57A-B89821C777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95675" y="135691"/>
          <a:ext cx="1800225" cy="1035884"/>
        </a:xfrm>
        <a:prstGeom prst="rect">
          <a:avLst/>
        </a:prstGeom>
      </xdr:spPr>
    </xdr:pic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447674</xdr:colOff>
      <xdr:row>0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402FF40E-BBD6-4308-9A63-B6C09CF842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239124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114300</xdr:colOff>
      <xdr:row>0</xdr:row>
      <xdr:rowOff>188387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4B62E85C-33ED-4A50-BEB8-92D6DE1DAF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86550" y="18838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1676400</xdr:colOff>
      <xdr:row>1</xdr:row>
      <xdr:rowOff>2341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3EF04A06-80E4-4D94-89C9-5D4E9C9A1A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467850" y="192841"/>
          <a:ext cx="1800225" cy="1035884"/>
        </a:xfrm>
        <a:prstGeom prst="rect">
          <a:avLst/>
        </a:prstGeom>
      </xdr:spPr>
    </xdr:pic>
    <xdr:clientData/>
  </xdr:oneCellAnchor>
  <xdr:oneCellAnchor>
    <xdr:from>
      <xdr:col>2</xdr:col>
      <xdr:colOff>600074</xdr:colOff>
      <xdr:row>27</xdr:row>
      <xdr:rowOff>142875</xdr:rowOff>
    </xdr:from>
    <xdr:ext cx="1209676" cy="1231216"/>
    <xdr:pic>
      <xdr:nvPicPr>
        <xdr:cNvPr id="8" name="Picture 7">
          <a:extLst>
            <a:ext uri="{FF2B5EF4-FFF2-40B4-BE49-F238E27FC236}">
              <a16:creationId xmlns:a16="http://schemas.microsoft.com/office/drawing/2014/main" id="{0AD37B04-FE60-447C-9705-0F7F001268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19274" y="528637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0</xdr:col>
      <xdr:colOff>152400</xdr:colOff>
      <xdr:row>27</xdr:row>
      <xdr:rowOff>274112</xdr:rowOff>
    </xdr:from>
    <xdr:to>
      <xdr:col>2</xdr:col>
      <xdr:colOff>371475</xdr:colOff>
      <xdr:row>32</xdr:row>
      <xdr:rowOff>57149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A7ED049-E5E1-4B9D-8AF4-1C2CD8C2876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5417612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2</xdr:col>
      <xdr:colOff>2076450</xdr:colOff>
      <xdr:row>27</xdr:row>
      <xdr:rowOff>259516</xdr:rowOff>
    </xdr:from>
    <xdr:to>
      <xdr:col>3</xdr:col>
      <xdr:colOff>866775</xdr:colOff>
      <xdr:row>32</xdr:row>
      <xdr:rowOff>114300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1A0CF30-C23A-4CA7-97F6-6F06A02A792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95650" y="5403016"/>
          <a:ext cx="1800225" cy="1035884"/>
        </a:xfrm>
        <a:prstGeom prst="rect">
          <a:avLst/>
        </a:prstGeom>
      </xdr:spPr>
    </xdr:pic>
    <xdr:clientData/>
  </xdr:twoCellAnchor>
  <xdr:oneCellAnchor>
    <xdr:from>
      <xdr:col>2</xdr:col>
      <xdr:colOff>733424</xdr:colOff>
      <xdr:row>53</xdr:row>
      <xdr:rowOff>57150</xdr:rowOff>
    </xdr:from>
    <xdr:ext cx="1209676" cy="1231216"/>
    <xdr:pic>
      <xdr:nvPicPr>
        <xdr:cNvPr id="14" name="Picture 13">
          <a:extLst>
            <a:ext uri="{FF2B5EF4-FFF2-40B4-BE49-F238E27FC236}">
              <a16:creationId xmlns:a16="http://schemas.microsoft.com/office/drawing/2014/main" id="{A1F3A4F2-4B20-454C-B93E-ADA5897D8F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52624" y="1038225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152400</xdr:colOff>
      <xdr:row>53</xdr:row>
      <xdr:rowOff>274112</xdr:rowOff>
    </xdr:from>
    <xdr:ext cx="1438275" cy="964137"/>
    <xdr:pic>
      <xdr:nvPicPr>
        <xdr:cNvPr id="15" name="Picture 14">
          <a:extLst>
            <a:ext uri="{FF2B5EF4-FFF2-40B4-BE49-F238E27FC236}">
              <a16:creationId xmlns:a16="http://schemas.microsoft.com/office/drawing/2014/main" id="{849CC602-9FC6-4BD8-9B8B-A99638753E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541761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2076450</xdr:colOff>
      <xdr:row>53</xdr:row>
      <xdr:rowOff>259516</xdr:rowOff>
    </xdr:from>
    <xdr:ext cx="1800225" cy="1035884"/>
    <xdr:pic>
      <xdr:nvPicPr>
        <xdr:cNvPr id="16" name="Picture 15">
          <a:extLst>
            <a:ext uri="{FF2B5EF4-FFF2-40B4-BE49-F238E27FC236}">
              <a16:creationId xmlns:a16="http://schemas.microsoft.com/office/drawing/2014/main" id="{9D1CC8B7-EFD4-479A-8FDA-9064A2CCFF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95650" y="5403016"/>
          <a:ext cx="1800225" cy="1035884"/>
        </a:xfrm>
        <a:prstGeom prst="rect">
          <a:avLst/>
        </a:prstGeom>
      </xdr:spPr>
    </xdr:pic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828674</xdr:colOff>
      <xdr:row>0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F822DB8F-4839-403F-A916-59E96651A3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43124" y="47625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257175</xdr:colOff>
      <xdr:row>0</xdr:row>
      <xdr:rowOff>188387</xdr:rowOff>
    </xdr:from>
    <xdr:to>
      <xdr:col>3</xdr:col>
      <xdr:colOff>666750</xdr:colOff>
      <xdr:row>6</xdr:row>
      <xdr:rowOff>9524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EC63C73-34BF-45BA-89DD-99AA9B4AED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42925" y="188387"/>
          <a:ext cx="1438275" cy="964137"/>
        </a:xfrm>
        <a:prstGeom prst="rect">
          <a:avLst/>
        </a:prstGeom>
      </xdr:spPr>
    </xdr:pic>
    <xdr:clientData/>
  </xdr:twoCellAnchor>
  <xdr:twoCellAnchor editAs="oneCell">
    <xdr:from>
      <xdr:col>3</xdr:col>
      <xdr:colOff>2105025</xdr:colOff>
      <xdr:row>1</xdr:row>
      <xdr:rowOff>11866</xdr:rowOff>
    </xdr:from>
    <xdr:to>
      <xdr:col>4</xdr:col>
      <xdr:colOff>904875</xdr:colOff>
      <xdr:row>6</xdr:row>
      <xdr:rowOff>95250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09D5E18-6189-453C-92F6-BCD780D059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19475" y="202366"/>
          <a:ext cx="1800225" cy="1035884"/>
        </a:xfrm>
        <a:prstGeom prst="rect">
          <a:avLst/>
        </a:prstGeom>
      </xdr:spPr>
    </xdr:pic>
    <xdr:clientData/>
  </xdr:twoCellAnchor>
  <xdr:oneCellAnchor>
    <xdr:from>
      <xdr:col>9</xdr:col>
      <xdr:colOff>647699</xdr:colOff>
      <xdr:row>0</xdr:row>
      <xdr:rowOff>9525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2F28E791-91A6-4749-BAF2-75E4DC2ABA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66899" y="9525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152400</xdr:colOff>
      <xdr:row>1</xdr:row>
      <xdr:rowOff>7412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4AA43EA6-405C-47C9-9BB0-E9891A5124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52400" y="197912"/>
          <a:ext cx="1438275" cy="964137"/>
        </a:xfrm>
        <a:prstGeom prst="rect">
          <a:avLst/>
        </a:prstGeom>
      </xdr:spPr>
    </xdr:pic>
    <xdr:clientData/>
  </xdr:oneCellAnchor>
  <xdr:oneCellAnchor>
    <xdr:from>
      <xdr:col>9</xdr:col>
      <xdr:colOff>2009775</xdr:colOff>
      <xdr:row>0</xdr:row>
      <xdr:rowOff>145216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03163D0E-11CC-404B-8CB7-98F9F003E3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228975" y="145216"/>
          <a:ext cx="1800225" cy="1035884"/>
        </a:xfrm>
        <a:prstGeom prst="rect">
          <a:avLst/>
        </a:prstGeom>
      </xdr:spPr>
    </xdr:pic>
    <xdr:clientData/>
  </xdr:oneCellAnchor>
  <xdr:oneCellAnchor>
    <xdr:from>
      <xdr:col>3</xdr:col>
      <xdr:colOff>790574</xdr:colOff>
      <xdr:row>45</xdr:row>
      <xdr:rowOff>47625</xdr:rowOff>
    </xdr:from>
    <xdr:ext cx="1209676" cy="1231216"/>
    <xdr:pic>
      <xdr:nvPicPr>
        <xdr:cNvPr id="11" name="Picture 10">
          <a:extLst>
            <a:ext uri="{FF2B5EF4-FFF2-40B4-BE49-F238E27FC236}">
              <a16:creationId xmlns:a16="http://schemas.microsoft.com/office/drawing/2014/main" id="{4A0FF3E8-A614-4BC4-B273-18585A666CE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19324" y="863917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180975</xdr:colOff>
      <xdr:row>45</xdr:row>
      <xdr:rowOff>188387</xdr:rowOff>
    </xdr:from>
    <xdr:ext cx="1438275" cy="964137"/>
    <xdr:pic>
      <xdr:nvPicPr>
        <xdr:cNvPr id="12" name="Picture 11">
          <a:extLst>
            <a:ext uri="{FF2B5EF4-FFF2-40B4-BE49-F238E27FC236}">
              <a16:creationId xmlns:a16="http://schemas.microsoft.com/office/drawing/2014/main" id="{42E7D86D-9B10-4CA0-8A26-2BEEE3B4E3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81025" y="839893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2124075</xdr:colOff>
      <xdr:row>45</xdr:row>
      <xdr:rowOff>135691</xdr:rowOff>
    </xdr:from>
    <xdr:ext cx="1800225" cy="1035884"/>
    <xdr:pic>
      <xdr:nvPicPr>
        <xdr:cNvPr id="13" name="Picture 12">
          <a:extLst>
            <a:ext uri="{FF2B5EF4-FFF2-40B4-BE49-F238E27FC236}">
              <a16:creationId xmlns:a16="http://schemas.microsoft.com/office/drawing/2014/main" id="{20AB605F-0585-4E4B-9267-65B2B0F38C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52825" y="8346241"/>
          <a:ext cx="1800225" cy="1035884"/>
        </a:xfrm>
        <a:prstGeom prst="rect">
          <a:avLst/>
        </a:prstGeom>
      </xdr:spPr>
    </xdr:pic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771524</xdr:colOff>
      <xdr:row>0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DB2FD4F0-892B-4B66-812E-8E8102E5CD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990724" y="4762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161925</xdr:colOff>
      <xdr:row>0</xdr:row>
      <xdr:rowOff>169337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96C4A322-79EC-4168-8CD5-1FAC0A5D5B9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6192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2276475</xdr:colOff>
      <xdr:row>0</xdr:row>
      <xdr:rowOff>135691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D7E5530B-654F-433F-B9BB-5EEC9E9430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95675" y="135691"/>
          <a:ext cx="1800225" cy="1035884"/>
        </a:xfrm>
        <a:prstGeom prst="rect">
          <a:avLst/>
        </a:prstGeom>
      </xdr:spPr>
    </xdr:pic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895349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77A4498B-A70A-4F70-BB21-E3C15A5D90C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09799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409575</xdr:colOff>
      <xdr:row>1</xdr:row>
      <xdr:rowOff>26462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4CAFC267-F964-453A-ACFE-62BE427C23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409575" y="21696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2314575</xdr:colOff>
      <xdr:row>0</xdr:row>
      <xdr:rowOff>173791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F775FF66-9B21-415F-B4DC-3EFDCCD1F7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33775" y="173791"/>
          <a:ext cx="1800225" cy="1035884"/>
        </a:xfrm>
        <a:prstGeom prst="rect">
          <a:avLst/>
        </a:prstGeom>
      </xdr:spPr>
    </xdr:pic>
    <xdr:clientData/>
  </xdr:oneCellAnchor>
  <xdr:oneCellAnchor>
    <xdr:from>
      <xdr:col>8</xdr:col>
      <xdr:colOff>847724</xdr:colOff>
      <xdr:row>0</xdr:row>
      <xdr:rowOff>38100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821903E4-7626-486C-953E-579AD4B6F0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896349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295275</xdr:colOff>
      <xdr:row>1</xdr:row>
      <xdr:rowOff>26462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E4249818-E844-4D92-B16C-CA1E069662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124700" y="216962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2314575</xdr:colOff>
      <xdr:row>0</xdr:row>
      <xdr:rowOff>173791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10964A2E-14BF-41AD-9C5B-76FA290204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33775" y="173791"/>
          <a:ext cx="1800225" cy="1035884"/>
        </a:xfrm>
        <a:prstGeom prst="rect">
          <a:avLst/>
        </a:prstGeom>
      </xdr:spPr>
    </xdr:pic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933449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87D2003C-716F-48D0-8EDD-00BB5EEED93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152649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409575</xdr:colOff>
      <xdr:row>1</xdr:row>
      <xdr:rowOff>26462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A2943E65-E04F-4E4C-8DDF-527707CD4C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409575" y="216962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2438400</xdr:colOff>
      <xdr:row>0</xdr:row>
      <xdr:rowOff>173791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955B8898-E6E1-4961-B8ED-F88DB2FE97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657600" y="173791"/>
          <a:ext cx="1800225" cy="1035884"/>
        </a:xfrm>
        <a:prstGeom prst="rect">
          <a:avLst/>
        </a:prstGeom>
      </xdr:spPr>
    </xdr:pic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790574</xdr:colOff>
      <xdr:row>0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8B136665-52AC-4F1C-85E5-154EE4F7E1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19324" y="86391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180975</xdr:colOff>
      <xdr:row>0</xdr:row>
      <xdr:rowOff>188387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B306747A-5076-4F36-A6BD-7AA28FC20D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81025" y="877993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2228850</xdr:colOff>
      <xdr:row>0</xdr:row>
      <xdr:rowOff>164266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2F3ACF8A-EEDD-4360-BB38-14AD4EED78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48050" y="164266"/>
          <a:ext cx="1800225" cy="1035884"/>
        </a:xfrm>
        <a:prstGeom prst="rect">
          <a:avLst/>
        </a:prstGeom>
      </xdr:spPr>
    </xdr:pic>
    <xdr:clientData/>
  </xdr:oneCellAnchor>
  <xdr:oneCellAnchor>
    <xdr:from>
      <xdr:col>7</xdr:col>
      <xdr:colOff>790574</xdr:colOff>
      <xdr:row>0</xdr:row>
      <xdr:rowOff>47625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177D5EE7-B2DA-4AFE-B277-7F4BCD8555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09774" y="47625"/>
          <a:ext cx="1209676" cy="1231216"/>
        </a:xfrm>
        <a:prstGeom prst="rect">
          <a:avLst/>
        </a:prstGeom>
      </xdr:spPr>
    </xdr:pic>
    <xdr:clientData/>
  </xdr:oneCellAnchor>
  <xdr:oneCellAnchor>
    <xdr:from>
      <xdr:col>5</xdr:col>
      <xdr:colOff>180975</xdr:colOff>
      <xdr:row>0</xdr:row>
      <xdr:rowOff>188387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933DE398-17D8-4164-95F2-5F2C80CBCD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80975" y="188387"/>
          <a:ext cx="1438275" cy="964137"/>
        </a:xfrm>
        <a:prstGeom prst="rect">
          <a:avLst/>
        </a:prstGeom>
      </xdr:spPr>
    </xdr:pic>
    <xdr:clientData/>
  </xdr:oneCellAnchor>
  <xdr:oneCellAnchor>
    <xdr:from>
      <xdr:col>7</xdr:col>
      <xdr:colOff>2228850</xdr:colOff>
      <xdr:row>0</xdr:row>
      <xdr:rowOff>164266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416B574C-9438-481D-8576-75BF375A3E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48050" y="164266"/>
          <a:ext cx="1800225" cy="1035884"/>
        </a:xfrm>
        <a:prstGeom prst="rect">
          <a:avLst/>
        </a:prstGeom>
      </xdr:spPr>
    </xdr:pic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790574</xdr:colOff>
      <xdr:row>0</xdr:row>
      <xdr:rowOff>47625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818F6766-96A5-466E-A09F-584CD63CE6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09774" y="4762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180975</xdr:colOff>
      <xdr:row>0</xdr:row>
      <xdr:rowOff>188387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B1FAC843-78CE-4A8A-A5E9-5D19335F7F3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80975" y="18838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2228850</xdr:colOff>
      <xdr:row>0</xdr:row>
      <xdr:rowOff>164266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B1DD2CB0-9153-4708-A8F3-09AC6BBDBB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448050" y="164266"/>
          <a:ext cx="1800225" cy="1035884"/>
        </a:xfrm>
        <a:prstGeom prst="rect">
          <a:avLst/>
        </a:prstGeom>
      </xdr:spPr>
    </xdr:pic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1028699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5F1AFB83-DE04-4D73-B87C-6584025F83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305049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361950</xdr:colOff>
      <xdr:row>0</xdr:row>
      <xdr:rowOff>159812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819D625B-0BB7-4919-96BE-AA72A43207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33425" y="15981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2571750</xdr:colOff>
      <xdr:row>0</xdr:row>
      <xdr:rowOff>107116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9A8B678E-2C7C-4F29-94F3-19B496A305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48100" y="107116"/>
          <a:ext cx="1800225" cy="1035884"/>
        </a:xfrm>
        <a:prstGeom prst="rect">
          <a:avLst/>
        </a:prstGeom>
      </xdr:spPr>
    </xdr:pic>
    <xdr:clientData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847724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9A47B0D7-FB7F-4897-B9B8-249D66AF35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47924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371475</xdr:colOff>
      <xdr:row>1</xdr:row>
      <xdr:rowOff>16937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1B8C2CE0-E41A-4579-895A-2098AAD7DD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52475" y="20743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2286000</xdr:colOff>
      <xdr:row>1</xdr:row>
      <xdr:rowOff>11866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2D782B39-B83A-4646-9165-967BF102D2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886200" y="202366"/>
          <a:ext cx="1800225" cy="1035884"/>
        </a:xfrm>
        <a:prstGeom prst="rect">
          <a:avLst/>
        </a:prstGeom>
      </xdr:spPr>
    </xdr:pic>
    <xdr:clientData/>
  </xdr:oneCellAnchor>
</xdr:wsDr>
</file>

<file path=xl/drawings/drawing69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895349</xdr:colOff>
      <xdr:row>0</xdr:row>
      <xdr:rowOff>38100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C760CCE1-4B2B-40BA-AD19-45D235CA7D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09799" y="3810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238125</xdr:colOff>
      <xdr:row>0</xdr:row>
      <xdr:rowOff>169337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8E07F154-EC7A-4034-BF88-630BBAA3B2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52450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2238375</xdr:colOff>
      <xdr:row>0</xdr:row>
      <xdr:rowOff>183316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F79EFD90-AF66-47AD-AEF9-FEA4A4201A3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52825" y="183316"/>
          <a:ext cx="1800225" cy="1035884"/>
        </a:xfrm>
        <a:prstGeom prst="rect">
          <a:avLst/>
        </a:prstGeom>
      </xdr:spPr>
    </xdr:pic>
    <xdr:clientData/>
  </xdr:oneCellAnchor>
  <xdr:oneCellAnchor>
    <xdr:from>
      <xdr:col>9</xdr:col>
      <xdr:colOff>542924</xdr:colOff>
      <xdr:row>0</xdr:row>
      <xdr:rowOff>9525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042BEF75-395A-466A-898D-57DC5EFB32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8172449" y="9525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200025</xdr:colOff>
      <xdr:row>0</xdr:row>
      <xdr:rowOff>140762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D8A2ED37-82DF-41CE-8769-90FEA1ADB0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610350" y="140762"/>
          <a:ext cx="1438275" cy="964137"/>
        </a:xfrm>
        <a:prstGeom prst="rect">
          <a:avLst/>
        </a:prstGeom>
      </xdr:spPr>
    </xdr:pic>
    <xdr:clientData/>
  </xdr:oneCellAnchor>
  <xdr:oneCellAnchor>
    <xdr:from>
      <xdr:col>9</xdr:col>
      <xdr:colOff>1819275</xdr:colOff>
      <xdr:row>0</xdr:row>
      <xdr:rowOff>116641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F90A3610-F569-4930-87AC-B91A1F7CC7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9448800" y="116641"/>
          <a:ext cx="1800225" cy="1035884"/>
        </a:xfrm>
        <a:prstGeom prst="rect">
          <a:avLst/>
        </a:prstGeom>
      </xdr:spPr>
    </xdr:pic>
    <xdr:clientData/>
  </xdr:oneCellAnchor>
</xdr:wsDr>
</file>

<file path=xl/drawings/drawing70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809624</xdr:colOff>
      <xdr:row>0</xdr:row>
      <xdr:rowOff>19050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7FE7E931-5462-476A-9E22-B99A216828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28824" y="1905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238125</xdr:colOff>
      <xdr:row>1</xdr:row>
      <xdr:rowOff>35987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66D8C5A7-42BE-41D0-B568-C707E64BF3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238125" y="22648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2305050</xdr:colOff>
      <xdr:row>0</xdr:row>
      <xdr:rowOff>183316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A0F000F1-3949-4E0B-8FF6-768EB0D714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24250" y="183316"/>
          <a:ext cx="1800225" cy="1035884"/>
        </a:xfrm>
        <a:prstGeom prst="rect">
          <a:avLst/>
        </a:prstGeom>
      </xdr:spPr>
    </xdr:pic>
    <xdr:clientData/>
  </xdr:oneCellAnchor>
</xdr:wsDr>
</file>

<file path=xl/drawings/drawing7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933449</xdr:colOff>
      <xdr:row>0</xdr:row>
      <xdr:rowOff>19050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81080590-A8B3-4254-91B2-55BD22AB88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1800224" y="1905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133350</xdr:colOff>
      <xdr:row>0</xdr:row>
      <xdr:rowOff>178862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36E5D318-A9CF-4618-B291-93B47D1AE4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133350" y="178862"/>
          <a:ext cx="1438275" cy="964137"/>
        </a:xfrm>
        <a:prstGeom prst="rect">
          <a:avLst/>
        </a:prstGeom>
      </xdr:spPr>
    </xdr:pic>
    <xdr:clientData/>
  </xdr:oneCellAnchor>
  <xdr:oneCellAnchor>
    <xdr:from>
      <xdr:col>3</xdr:col>
      <xdr:colOff>2314575</xdr:colOff>
      <xdr:row>0</xdr:row>
      <xdr:rowOff>173791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C0C0B2E7-D454-4C72-821E-6CFA2B4B5E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181350" y="173791"/>
          <a:ext cx="1800225" cy="1035884"/>
        </a:xfrm>
        <a:prstGeom prst="rect">
          <a:avLst/>
        </a:prstGeom>
      </xdr:spPr>
    </xdr:pic>
    <xdr:clientData/>
  </xdr:oneCellAnchor>
</xdr:wsDr>
</file>

<file path=xl/drawings/drawing7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828674</xdr:colOff>
      <xdr:row>0</xdr:row>
      <xdr:rowOff>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206479E3-2C61-47F5-AA00-FF7DDF3444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047874" y="0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333375</xdr:colOff>
      <xdr:row>0</xdr:row>
      <xdr:rowOff>169337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2DA661F4-5335-43DC-B9DC-C49BF0382C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333375" y="16933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2305050</xdr:colOff>
      <xdr:row>0</xdr:row>
      <xdr:rowOff>145216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E42672C0-B177-491B-AF7B-182EEA54EC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524250" y="145216"/>
          <a:ext cx="1800225" cy="1035884"/>
        </a:xfrm>
        <a:prstGeom prst="rect">
          <a:avLst/>
        </a:prstGeom>
      </xdr:spPr>
    </xdr:pic>
    <xdr:clientData/>
  </xdr:oneCellAnchor>
  <xdr:oneCellAnchor>
    <xdr:from>
      <xdr:col>8</xdr:col>
      <xdr:colOff>895349</xdr:colOff>
      <xdr:row>0</xdr:row>
      <xdr:rowOff>47625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F5BE57A1-BFA1-4A6F-ADA4-4F5055C1023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9658349" y="47625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295275</xdr:colOff>
      <xdr:row>0</xdr:row>
      <xdr:rowOff>131237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319CDF54-C284-478D-90B9-3437E862E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7753350" y="131237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2324100</xdr:colOff>
      <xdr:row>0</xdr:row>
      <xdr:rowOff>145216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D9CC482B-1EDD-4D7F-908D-4524B296301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11087100" y="145216"/>
          <a:ext cx="1800225" cy="1035884"/>
        </a:xfrm>
        <a:prstGeom prst="rect">
          <a:avLst/>
        </a:prstGeom>
      </xdr:spPr>
    </xdr:pic>
    <xdr:clientData/>
  </xdr:oneCellAnchor>
</xdr:wsDr>
</file>

<file path=xl/drawings/drawing7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1057274</xdr:colOff>
      <xdr:row>0</xdr:row>
      <xdr:rowOff>28575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A4F83F70-B8DF-4985-8E32-1937B9F0FBB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76474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0</xdr:col>
      <xdr:colOff>428625</xdr:colOff>
      <xdr:row>0</xdr:row>
      <xdr:rowOff>188387</xdr:rowOff>
    </xdr:from>
    <xdr:ext cx="1438275" cy="964137"/>
    <xdr:pic>
      <xdr:nvPicPr>
        <xdr:cNvPr id="3" name="Picture 2">
          <a:extLst>
            <a:ext uri="{FF2B5EF4-FFF2-40B4-BE49-F238E27FC236}">
              <a16:creationId xmlns:a16="http://schemas.microsoft.com/office/drawing/2014/main" id="{E2FE9E6B-7609-415B-9276-F7D4C0B59D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428625" y="188387"/>
          <a:ext cx="1438275" cy="964137"/>
        </a:xfrm>
        <a:prstGeom prst="rect">
          <a:avLst/>
        </a:prstGeom>
      </xdr:spPr>
    </xdr:pic>
    <xdr:clientData/>
  </xdr:oneCellAnchor>
  <xdr:oneCellAnchor>
    <xdr:from>
      <xdr:col>2</xdr:col>
      <xdr:colOff>2543175</xdr:colOff>
      <xdr:row>0</xdr:row>
      <xdr:rowOff>173791</xdr:rowOff>
    </xdr:from>
    <xdr:ext cx="1800225" cy="1035884"/>
    <xdr:pic>
      <xdr:nvPicPr>
        <xdr:cNvPr id="4" name="Picture 3">
          <a:extLst>
            <a:ext uri="{FF2B5EF4-FFF2-40B4-BE49-F238E27FC236}">
              <a16:creationId xmlns:a16="http://schemas.microsoft.com/office/drawing/2014/main" id="{8E3C0320-946C-4831-8F0C-BC2CE8A277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62375" y="173791"/>
          <a:ext cx="1800225" cy="1035884"/>
        </a:xfrm>
        <a:prstGeom prst="rect">
          <a:avLst/>
        </a:prstGeom>
      </xdr:spPr>
    </xdr:pic>
    <xdr:clientData/>
  </xdr:oneCellAnchor>
  <xdr:oneCellAnchor>
    <xdr:from>
      <xdr:col>8</xdr:col>
      <xdr:colOff>1057274</xdr:colOff>
      <xdr:row>0</xdr:row>
      <xdr:rowOff>28575</xdr:rowOff>
    </xdr:from>
    <xdr:ext cx="1209676" cy="1231216"/>
    <xdr:pic>
      <xdr:nvPicPr>
        <xdr:cNvPr id="5" name="Picture 4">
          <a:extLst>
            <a:ext uri="{FF2B5EF4-FFF2-40B4-BE49-F238E27FC236}">
              <a16:creationId xmlns:a16="http://schemas.microsoft.com/office/drawing/2014/main" id="{3FB21462-2550-45E1-8EE7-AABB6C14AB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276474" y="28575"/>
          <a:ext cx="1209676" cy="1231216"/>
        </a:xfrm>
        <a:prstGeom prst="rect">
          <a:avLst/>
        </a:prstGeom>
      </xdr:spPr>
    </xdr:pic>
    <xdr:clientData/>
  </xdr:oneCellAnchor>
  <xdr:oneCellAnchor>
    <xdr:from>
      <xdr:col>6</xdr:col>
      <xdr:colOff>428625</xdr:colOff>
      <xdr:row>0</xdr:row>
      <xdr:rowOff>188387</xdr:rowOff>
    </xdr:from>
    <xdr:ext cx="1438275" cy="964137"/>
    <xdr:pic>
      <xdr:nvPicPr>
        <xdr:cNvPr id="6" name="Picture 5">
          <a:extLst>
            <a:ext uri="{FF2B5EF4-FFF2-40B4-BE49-F238E27FC236}">
              <a16:creationId xmlns:a16="http://schemas.microsoft.com/office/drawing/2014/main" id="{7BDCC454-1BB8-4D28-AF1A-967AA64C3C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428625" y="188387"/>
          <a:ext cx="1438275" cy="964137"/>
        </a:xfrm>
        <a:prstGeom prst="rect">
          <a:avLst/>
        </a:prstGeom>
      </xdr:spPr>
    </xdr:pic>
    <xdr:clientData/>
  </xdr:oneCellAnchor>
  <xdr:oneCellAnchor>
    <xdr:from>
      <xdr:col>8</xdr:col>
      <xdr:colOff>2543175</xdr:colOff>
      <xdr:row>0</xdr:row>
      <xdr:rowOff>173791</xdr:rowOff>
    </xdr:from>
    <xdr:ext cx="1800225" cy="1035884"/>
    <xdr:pic>
      <xdr:nvPicPr>
        <xdr:cNvPr id="7" name="Picture 6">
          <a:extLst>
            <a:ext uri="{FF2B5EF4-FFF2-40B4-BE49-F238E27FC236}">
              <a16:creationId xmlns:a16="http://schemas.microsoft.com/office/drawing/2014/main" id="{54D9A1FB-1FF9-4296-8590-8311DFD06C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62375" y="173791"/>
          <a:ext cx="1800225" cy="1035884"/>
        </a:xfrm>
        <a:prstGeom prst="rect">
          <a:avLst/>
        </a:prstGeom>
      </xdr:spPr>
    </xdr:pic>
    <xdr:clientData/>
  </xdr:oneCellAnchor>
</xdr:wsDr>
</file>

<file path=xl/drawings/drawing7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714374</xdr:colOff>
      <xdr:row>0</xdr:row>
      <xdr:rowOff>57150</xdr:rowOff>
    </xdr:from>
    <xdr:ext cx="1209676" cy="1231216"/>
    <xdr:pic>
      <xdr:nvPicPr>
        <xdr:cNvPr id="3" name="Picture 2">
          <a:extLst>
            <a:ext uri="{FF2B5EF4-FFF2-40B4-BE49-F238E27FC236}">
              <a16:creationId xmlns:a16="http://schemas.microsoft.com/office/drawing/2014/main" id="{6A48D62A-C5CB-4532-942C-D539C93BC6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686049" y="57150"/>
          <a:ext cx="1209676" cy="1231216"/>
        </a:xfrm>
        <a:prstGeom prst="rect">
          <a:avLst/>
        </a:prstGeom>
      </xdr:spPr>
    </xdr:pic>
    <xdr:clientData/>
  </xdr:oneCellAnchor>
  <xdr:twoCellAnchor editAs="oneCell">
    <xdr:from>
      <xdr:col>1</xdr:col>
      <xdr:colOff>218481</xdr:colOff>
      <xdr:row>0</xdr:row>
      <xdr:rowOff>171450</xdr:rowOff>
    </xdr:from>
    <xdr:to>
      <xdr:col>3</xdr:col>
      <xdr:colOff>476250</xdr:colOff>
      <xdr:row>6</xdr:row>
      <xdr:rowOff>114300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8846961-CCE4-2A6F-E88B-72D4651B1B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47106" y="171450"/>
          <a:ext cx="1619844" cy="1085850"/>
        </a:xfrm>
        <a:prstGeom prst="rect">
          <a:avLst/>
        </a:prstGeom>
      </xdr:spPr>
    </xdr:pic>
    <xdr:clientData/>
  </xdr:twoCellAnchor>
  <xdr:twoCellAnchor editAs="oneCell">
    <xdr:from>
      <xdr:col>3</xdr:col>
      <xdr:colOff>2181225</xdr:colOff>
      <xdr:row>0</xdr:row>
      <xdr:rowOff>119621</xdr:rowOff>
    </xdr:from>
    <xdr:to>
      <xdr:col>5</xdr:col>
      <xdr:colOff>57150</xdr:colOff>
      <xdr:row>6</xdr:row>
      <xdr:rowOff>171450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E88FCE5-45B2-4574-01CE-4A5F89C0E28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4152900" y="119621"/>
          <a:ext cx="2076450" cy="1194829"/>
        </a:xfrm>
        <a:prstGeom prst="rect">
          <a:avLst/>
        </a:prstGeom>
      </xdr:spPr>
    </xdr:pic>
    <xdr:clientData/>
  </xdr:twoCellAnchor>
  <xdr:oneCellAnchor>
    <xdr:from>
      <xdr:col>3</xdr:col>
      <xdr:colOff>800099</xdr:colOff>
      <xdr:row>57</xdr:row>
      <xdr:rowOff>76200</xdr:rowOff>
    </xdr:from>
    <xdr:ext cx="1162051" cy="1182743"/>
    <xdr:pic>
      <xdr:nvPicPr>
        <xdr:cNvPr id="6" name="Picture 5">
          <a:extLst>
            <a:ext uri="{FF2B5EF4-FFF2-40B4-BE49-F238E27FC236}">
              <a16:creationId xmlns:a16="http://schemas.microsoft.com/office/drawing/2014/main" id="{6BDE3415-3605-4810-B210-53A4E68F28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705099" y="11668125"/>
          <a:ext cx="1162051" cy="1182743"/>
        </a:xfrm>
        <a:prstGeom prst="rect">
          <a:avLst/>
        </a:prstGeom>
      </xdr:spPr>
    </xdr:pic>
    <xdr:clientData/>
  </xdr:oneCellAnchor>
  <xdr:oneCellAnchor>
    <xdr:from>
      <xdr:col>1</xdr:col>
      <xdr:colOff>228005</xdr:colOff>
      <xdr:row>56</xdr:row>
      <xdr:rowOff>57151</xdr:rowOff>
    </xdr:from>
    <xdr:ext cx="1591269" cy="1591269"/>
    <xdr:pic>
      <xdr:nvPicPr>
        <xdr:cNvPr id="8" name="Picture 7">
          <a:extLst>
            <a:ext uri="{FF2B5EF4-FFF2-40B4-BE49-F238E27FC236}">
              <a16:creationId xmlns:a16="http://schemas.microsoft.com/office/drawing/2014/main" id="{3237D569-83D8-4521-B2E0-C5B5CC278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630" y="10315576"/>
          <a:ext cx="1591269" cy="1591269"/>
        </a:xfrm>
        <a:prstGeom prst="rect">
          <a:avLst/>
        </a:prstGeom>
      </xdr:spPr>
    </xdr:pic>
    <xdr:clientData/>
  </xdr:oneCellAnchor>
  <xdr:twoCellAnchor editAs="oneCell">
    <xdr:from>
      <xdr:col>3</xdr:col>
      <xdr:colOff>1952625</xdr:colOff>
      <xdr:row>52</xdr:row>
      <xdr:rowOff>133350</xdr:rowOff>
    </xdr:from>
    <xdr:to>
      <xdr:col>6</xdr:col>
      <xdr:colOff>104775</xdr:colOff>
      <xdr:row>67</xdr:row>
      <xdr:rowOff>9525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B9B9A8E-BEBE-7763-3383-9126B0DE2C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57625" y="10772775"/>
          <a:ext cx="2752725" cy="2752725"/>
        </a:xfrm>
        <a:prstGeom prst="rect">
          <a:avLst/>
        </a:prstGeom>
      </xdr:spPr>
    </xdr:pic>
    <xdr:clientData/>
  </xdr:twoCellAnchor>
  <xdr:oneCellAnchor>
    <xdr:from>
      <xdr:col>3</xdr:col>
      <xdr:colOff>714374</xdr:colOff>
      <xdr:row>86</xdr:row>
      <xdr:rowOff>57150</xdr:rowOff>
    </xdr:from>
    <xdr:ext cx="1209676" cy="1231216"/>
    <xdr:pic>
      <xdr:nvPicPr>
        <xdr:cNvPr id="2" name="Picture 1">
          <a:extLst>
            <a:ext uri="{FF2B5EF4-FFF2-40B4-BE49-F238E27FC236}">
              <a16:creationId xmlns:a16="http://schemas.microsoft.com/office/drawing/2014/main" id="{1747F173-A57A-478E-B071-4992A98DBC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619374" y="57150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218481</xdr:colOff>
      <xdr:row>86</xdr:row>
      <xdr:rowOff>171450</xdr:rowOff>
    </xdr:from>
    <xdr:ext cx="1619844" cy="1085850"/>
    <xdr:pic>
      <xdr:nvPicPr>
        <xdr:cNvPr id="4" name="Picture 3">
          <a:extLst>
            <a:ext uri="{FF2B5EF4-FFF2-40B4-BE49-F238E27FC236}">
              <a16:creationId xmlns:a16="http://schemas.microsoft.com/office/drawing/2014/main" id="{9B3CF014-B5A7-4688-A521-AFF958A1CD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47106" y="171450"/>
          <a:ext cx="1619844" cy="1085850"/>
        </a:xfrm>
        <a:prstGeom prst="rect">
          <a:avLst/>
        </a:prstGeom>
      </xdr:spPr>
    </xdr:pic>
    <xdr:clientData/>
  </xdr:oneCellAnchor>
  <xdr:oneCellAnchor>
    <xdr:from>
      <xdr:col>3</xdr:col>
      <xdr:colOff>2181225</xdr:colOff>
      <xdr:row>86</xdr:row>
      <xdr:rowOff>119621</xdr:rowOff>
    </xdr:from>
    <xdr:ext cx="2076450" cy="1194829"/>
    <xdr:pic>
      <xdr:nvPicPr>
        <xdr:cNvPr id="10" name="Picture 9">
          <a:extLst>
            <a:ext uri="{FF2B5EF4-FFF2-40B4-BE49-F238E27FC236}">
              <a16:creationId xmlns:a16="http://schemas.microsoft.com/office/drawing/2014/main" id="{845DE9F8-B908-440F-8B8E-CBB8A5CAD5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4086225" y="119621"/>
          <a:ext cx="2076450" cy="1194829"/>
        </a:xfrm>
        <a:prstGeom prst="rect">
          <a:avLst/>
        </a:prstGeom>
      </xdr:spPr>
    </xdr:pic>
    <xdr:clientData/>
  </xdr:oneCellAnchor>
  <xdr:oneCellAnchor>
    <xdr:from>
      <xdr:col>3</xdr:col>
      <xdr:colOff>638174</xdr:colOff>
      <xdr:row>127</xdr:row>
      <xdr:rowOff>57150</xdr:rowOff>
    </xdr:from>
    <xdr:ext cx="1209676" cy="1231216"/>
    <xdr:pic>
      <xdr:nvPicPr>
        <xdr:cNvPr id="14" name="Picture 13">
          <a:extLst>
            <a:ext uri="{FF2B5EF4-FFF2-40B4-BE49-F238E27FC236}">
              <a16:creationId xmlns:a16="http://schemas.microsoft.com/office/drawing/2014/main" id="{4BC277A7-2F45-4649-88CC-3C587249A5F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28874" y="2288857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161331</xdr:colOff>
      <xdr:row>127</xdr:row>
      <xdr:rowOff>171450</xdr:rowOff>
    </xdr:from>
    <xdr:ext cx="1619844" cy="1085850"/>
    <xdr:pic>
      <xdr:nvPicPr>
        <xdr:cNvPr id="15" name="Picture 14">
          <a:extLst>
            <a:ext uri="{FF2B5EF4-FFF2-40B4-BE49-F238E27FC236}">
              <a16:creationId xmlns:a16="http://schemas.microsoft.com/office/drawing/2014/main" id="{F90279BC-38D4-4CBC-A968-CBB87E711F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89956" y="23002875"/>
          <a:ext cx="1619844" cy="1085850"/>
        </a:xfrm>
        <a:prstGeom prst="rect">
          <a:avLst/>
        </a:prstGeom>
      </xdr:spPr>
    </xdr:pic>
    <xdr:clientData/>
  </xdr:oneCellAnchor>
  <xdr:oneCellAnchor>
    <xdr:from>
      <xdr:col>3</xdr:col>
      <xdr:colOff>1971675</xdr:colOff>
      <xdr:row>127</xdr:row>
      <xdr:rowOff>119621</xdr:rowOff>
    </xdr:from>
    <xdr:ext cx="2076450" cy="1194829"/>
    <xdr:pic>
      <xdr:nvPicPr>
        <xdr:cNvPr id="16" name="Picture 15">
          <a:extLst>
            <a:ext uri="{FF2B5EF4-FFF2-40B4-BE49-F238E27FC236}">
              <a16:creationId xmlns:a16="http://schemas.microsoft.com/office/drawing/2014/main" id="{9DFF26A3-93BC-4820-9B88-ECBC739EE25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62375" y="22951046"/>
          <a:ext cx="2076450" cy="1194829"/>
        </a:xfrm>
        <a:prstGeom prst="rect">
          <a:avLst/>
        </a:prstGeom>
      </xdr:spPr>
    </xdr:pic>
    <xdr:clientData/>
  </xdr:oneCellAnchor>
  <xdr:oneCellAnchor>
    <xdr:from>
      <xdr:col>9</xdr:col>
      <xdr:colOff>714374</xdr:colOff>
      <xdr:row>114</xdr:row>
      <xdr:rowOff>57150</xdr:rowOff>
    </xdr:from>
    <xdr:ext cx="1209676" cy="1231216"/>
    <xdr:pic>
      <xdr:nvPicPr>
        <xdr:cNvPr id="17" name="Picture 16">
          <a:extLst>
            <a:ext uri="{FF2B5EF4-FFF2-40B4-BE49-F238E27FC236}">
              <a16:creationId xmlns:a16="http://schemas.microsoft.com/office/drawing/2014/main" id="{6921B49A-5E6F-4B26-A7CC-63292FC6EC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505074" y="22888575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218481</xdr:colOff>
      <xdr:row>114</xdr:row>
      <xdr:rowOff>171450</xdr:rowOff>
    </xdr:from>
    <xdr:ext cx="1619844" cy="1085850"/>
    <xdr:pic>
      <xdr:nvPicPr>
        <xdr:cNvPr id="18" name="Picture 17">
          <a:extLst>
            <a:ext uri="{FF2B5EF4-FFF2-40B4-BE49-F238E27FC236}">
              <a16:creationId xmlns:a16="http://schemas.microsoft.com/office/drawing/2014/main" id="{D0DDDC3F-852E-4CBD-9FB5-9B6D2DE127E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647106" y="23002875"/>
          <a:ext cx="1619844" cy="1085850"/>
        </a:xfrm>
        <a:prstGeom prst="rect">
          <a:avLst/>
        </a:prstGeom>
      </xdr:spPr>
    </xdr:pic>
    <xdr:clientData/>
  </xdr:oneCellAnchor>
  <xdr:oneCellAnchor>
    <xdr:from>
      <xdr:col>9</xdr:col>
      <xdr:colOff>2152650</xdr:colOff>
      <xdr:row>114</xdr:row>
      <xdr:rowOff>100571</xdr:rowOff>
    </xdr:from>
    <xdr:ext cx="2076450" cy="1194829"/>
    <xdr:pic>
      <xdr:nvPicPr>
        <xdr:cNvPr id="19" name="Picture 18">
          <a:extLst>
            <a:ext uri="{FF2B5EF4-FFF2-40B4-BE49-F238E27FC236}">
              <a16:creationId xmlns:a16="http://schemas.microsoft.com/office/drawing/2014/main" id="{A49C08C0-A29A-4162-ABB2-5AFD4FB4ED5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943350" y="22931996"/>
          <a:ext cx="2076450" cy="1194829"/>
        </a:xfrm>
        <a:prstGeom prst="rect">
          <a:avLst/>
        </a:prstGeom>
      </xdr:spPr>
    </xdr:pic>
    <xdr:clientData/>
  </xdr:oneCellAnchor>
  <xdr:oneCellAnchor>
    <xdr:from>
      <xdr:col>3</xdr:col>
      <xdr:colOff>638174</xdr:colOff>
      <xdr:row>161</xdr:row>
      <xdr:rowOff>57150</xdr:rowOff>
    </xdr:from>
    <xdr:ext cx="1209676" cy="1231216"/>
    <xdr:pic>
      <xdr:nvPicPr>
        <xdr:cNvPr id="11" name="Picture 10">
          <a:extLst>
            <a:ext uri="{FF2B5EF4-FFF2-40B4-BE49-F238E27FC236}">
              <a16:creationId xmlns:a16="http://schemas.microsoft.com/office/drawing/2014/main" id="{A5CFF5A4-1C9C-4475-B7D8-B4759C47BD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28874" y="25365075"/>
          <a:ext cx="1209676" cy="1231216"/>
        </a:xfrm>
        <a:prstGeom prst="rect">
          <a:avLst/>
        </a:prstGeom>
      </xdr:spPr>
    </xdr:pic>
    <xdr:clientData/>
  </xdr:oneCellAnchor>
  <xdr:oneCellAnchor>
    <xdr:from>
      <xdr:col>1</xdr:col>
      <xdr:colOff>161331</xdr:colOff>
      <xdr:row>161</xdr:row>
      <xdr:rowOff>171450</xdr:rowOff>
    </xdr:from>
    <xdr:ext cx="1619844" cy="1085850"/>
    <xdr:pic>
      <xdr:nvPicPr>
        <xdr:cNvPr id="12" name="Picture 11">
          <a:extLst>
            <a:ext uri="{FF2B5EF4-FFF2-40B4-BE49-F238E27FC236}">
              <a16:creationId xmlns:a16="http://schemas.microsoft.com/office/drawing/2014/main" id="{0C9916B6-2A6F-4407-BFB7-231CBB8131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89956" y="25479375"/>
          <a:ext cx="1619844" cy="1085850"/>
        </a:xfrm>
        <a:prstGeom prst="rect">
          <a:avLst/>
        </a:prstGeom>
      </xdr:spPr>
    </xdr:pic>
    <xdr:clientData/>
  </xdr:oneCellAnchor>
  <xdr:oneCellAnchor>
    <xdr:from>
      <xdr:col>3</xdr:col>
      <xdr:colOff>1971675</xdr:colOff>
      <xdr:row>161</xdr:row>
      <xdr:rowOff>119621</xdr:rowOff>
    </xdr:from>
    <xdr:ext cx="2076450" cy="1194829"/>
    <xdr:pic>
      <xdr:nvPicPr>
        <xdr:cNvPr id="13" name="Picture 12">
          <a:extLst>
            <a:ext uri="{FF2B5EF4-FFF2-40B4-BE49-F238E27FC236}">
              <a16:creationId xmlns:a16="http://schemas.microsoft.com/office/drawing/2014/main" id="{8FBD9E0F-3112-4AFE-AEEF-1004DD2560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62375" y="25427546"/>
          <a:ext cx="2076450" cy="1194829"/>
        </a:xfrm>
        <a:prstGeom prst="rect">
          <a:avLst/>
        </a:prstGeom>
      </xdr:spPr>
    </xdr:pic>
    <xdr:clientData/>
  </xdr:oneCellAnchor>
  <xdr:oneCellAnchor>
    <xdr:from>
      <xdr:col>9</xdr:col>
      <xdr:colOff>638174</xdr:colOff>
      <xdr:row>161</xdr:row>
      <xdr:rowOff>57150</xdr:rowOff>
    </xdr:from>
    <xdr:ext cx="1209676" cy="1231216"/>
    <xdr:pic>
      <xdr:nvPicPr>
        <xdr:cNvPr id="23" name="Picture 22">
          <a:extLst>
            <a:ext uri="{FF2B5EF4-FFF2-40B4-BE49-F238E27FC236}">
              <a16:creationId xmlns:a16="http://schemas.microsoft.com/office/drawing/2014/main" id="{DD2CC84A-5141-4083-BFFA-0F2757E873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24"/>
        <a:stretch/>
      </xdr:blipFill>
      <xdr:spPr>
        <a:xfrm>
          <a:off x="2428874" y="31842075"/>
          <a:ext cx="1209676" cy="1231216"/>
        </a:xfrm>
        <a:prstGeom prst="rect">
          <a:avLst/>
        </a:prstGeom>
      </xdr:spPr>
    </xdr:pic>
    <xdr:clientData/>
  </xdr:oneCellAnchor>
  <xdr:oneCellAnchor>
    <xdr:from>
      <xdr:col>7</xdr:col>
      <xdr:colOff>161331</xdr:colOff>
      <xdr:row>161</xdr:row>
      <xdr:rowOff>171450</xdr:rowOff>
    </xdr:from>
    <xdr:ext cx="1619844" cy="1085850"/>
    <xdr:pic>
      <xdr:nvPicPr>
        <xdr:cNvPr id="24" name="Picture 23">
          <a:extLst>
            <a:ext uri="{FF2B5EF4-FFF2-40B4-BE49-F238E27FC236}">
              <a16:creationId xmlns:a16="http://schemas.microsoft.com/office/drawing/2014/main" id="{78069CA9-2D7E-4502-9D93-38E477EF59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16" b="14150"/>
        <a:stretch/>
      </xdr:blipFill>
      <xdr:spPr>
        <a:xfrm>
          <a:off x="589956" y="31956375"/>
          <a:ext cx="1619844" cy="1085850"/>
        </a:xfrm>
        <a:prstGeom prst="rect">
          <a:avLst/>
        </a:prstGeom>
      </xdr:spPr>
    </xdr:pic>
    <xdr:clientData/>
  </xdr:oneCellAnchor>
  <xdr:oneCellAnchor>
    <xdr:from>
      <xdr:col>9</xdr:col>
      <xdr:colOff>1971675</xdr:colOff>
      <xdr:row>161</xdr:row>
      <xdr:rowOff>119621</xdr:rowOff>
    </xdr:from>
    <xdr:ext cx="2076450" cy="1194829"/>
    <xdr:pic>
      <xdr:nvPicPr>
        <xdr:cNvPr id="25" name="Picture 24">
          <a:extLst>
            <a:ext uri="{FF2B5EF4-FFF2-40B4-BE49-F238E27FC236}">
              <a16:creationId xmlns:a16="http://schemas.microsoft.com/office/drawing/2014/main" id="{88893E74-5CD8-4055-BEBA-EED46E7767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1065" t="32923" r="15574" b="24688"/>
        <a:stretch/>
      </xdr:blipFill>
      <xdr:spPr>
        <a:xfrm>
          <a:off x="3762375" y="31904546"/>
          <a:ext cx="2076450" cy="119482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1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20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21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22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2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24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27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8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29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30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31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32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33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34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35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36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37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38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39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40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41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42.bin"/></Relationships>
</file>

<file path=xl/worksheets/_rels/sheet6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43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44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7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45.bin"/></Relationships>
</file>

<file path=xl/worksheets/_rels/sheet7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46.bin"/></Relationships>
</file>

<file path=xl/worksheets/_rels/sheet7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47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4.xml"/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18AE3-C90C-473A-B007-E9A5C502305B}">
  <dimension ref="A1:E13"/>
  <sheetViews>
    <sheetView workbookViewId="0">
      <selection activeCell="K5" sqref="K5"/>
    </sheetView>
  </sheetViews>
  <sheetFormatPr defaultRowHeight="15" x14ac:dyDescent="0.25"/>
  <cols>
    <col min="1" max="1" width="37.42578125" customWidth="1"/>
    <col min="2" max="2" width="8.85546875" style="4" customWidth="1"/>
    <col min="3" max="3" width="11.5703125" style="4" customWidth="1"/>
    <col min="4" max="4" width="18.140625" style="4" customWidth="1"/>
    <col min="5" max="5" width="16.5703125" style="4" customWidth="1"/>
  </cols>
  <sheetData>
    <row r="1" spans="1:5" x14ac:dyDescent="0.25">
      <c r="A1" s="170"/>
      <c r="B1" s="170"/>
      <c r="C1" s="170"/>
      <c r="D1" s="170"/>
      <c r="E1" s="170"/>
    </row>
    <row r="2" spans="1:5" x14ac:dyDescent="0.25">
      <c r="A2" s="170"/>
      <c r="B2" s="170"/>
      <c r="C2" s="170"/>
      <c r="D2" s="170"/>
      <c r="E2" s="170"/>
    </row>
    <row r="3" spans="1:5" ht="61.5" customHeight="1" x14ac:dyDescent="0.25">
      <c r="A3" s="170"/>
      <c r="B3" s="170"/>
      <c r="C3" s="170"/>
      <c r="D3" s="170"/>
      <c r="E3" s="170"/>
    </row>
    <row r="4" spans="1:5" x14ac:dyDescent="0.25">
      <c r="A4" s="171" t="s">
        <v>32</v>
      </c>
      <c r="B4" s="171"/>
      <c r="C4" s="171"/>
      <c r="D4" s="171"/>
      <c r="E4" s="171"/>
    </row>
    <row r="5" spans="1:5" x14ac:dyDescent="0.25">
      <c r="A5" s="8" t="s">
        <v>10</v>
      </c>
      <c r="B5" s="9" t="s">
        <v>11</v>
      </c>
      <c r="C5" s="9" t="s">
        <v>0</v>
      </c>
      <c r="D5" s="9" t="s">
        <v>12</v>
      </c>
      <c r="E5" s="9" t="s">
        <v>13</v>
      </c>
    </row>
    <row r="6" spans="1:5" x14ac:dyDescent="0.25">
      <c r="A6" s="2" t="s">
        <v>33</v>
      </c>
      <c r="B6" s="5">
        <v>1</v>
      </c>
      <c r="C6" s="5">
        <v>25000</v>
      </c>
      <c r="D6" s="5">
        <v>50000</v>
      </c>
      <c r="E6" s="5"/>
    </row>
    <row r="7" spans="1:5" x14ac:dyDescent="0.25">
      <c r="A7" s="2" t="s">
        <v>34</v>
      </c>
      <c r="B7" s="5">
        <v>1</v>
      </c>
      <c r="C7" s="5">
        <v>15000</v>
      </c>
      <c r="D7" s="5">
        <v>30000</v>
      </c>
      <c r="E7" s="5"/>
    </row>
    <row r="8" spans="1:5" x14ac:dyDescent="0.25">
      <c r="A8" s="2" t="s">
        <v>35</v>
      </c>
      <c r="B8" s="5">
        <v>1</v>
      </c>
      <c r="C8" s="5">
        <v>10000</v>
      </c>
      <c r="D8" s="5">
        <v>30000</v>
      </c>
      <c r="E8" s="5"/>
    </row>
    <row r="9" spans="1:5" x14ac:dyDescent="0.25">
      <c r="A9" s="2" t="s">
        <v>38</v>
      </c>
      <c r="B9" s="5"/>
      <c r="C9" s="5"/>
      <c r="D9" s="5">
        <v>120000</v>
      </c>
      <c r="E9" s="5"/>
    </row>
    <row r="10" spans="1:5" x14ac:dyDescent="0.25">
      <c r="A10" s="2" t="s">
        <v>36</v>
      </c>
      <c r="B10" s="5"/>
      <c r="C10" s="5"/>
      <c r="D10" s="5">
        <v>500000</v>
      </c>
      <c r="E10" s="5"/>
    </row>
    <row r="11" spans="1:5" ht="60" x14ac:dyDescent="0.25">
      <c r="A11" s="13" t="s">
        <v>37</v>
      </c>
      <c r="B11" s="5"/>
      <c r="C11" s="5"/>
      <c r="D11" s="5"/>
      <c r="E11" s="5"/>
    </row>
    <row r="12" spans="1:5" x14ac:dyDescent="0.25">
      <c r="A12" s="2"/>
      <c r="B12" s="5"/>
      <c r="C12" s="5"/>
      <c r="D12" s="5"/>
      <c r="E12" s="5"/>
    </row>
    <row r="13" spans="1:5" x14ac:dyDescent="0.25">
      <c r="A13" s="2"/>
      <c r="B13" s="5"/>
      <c r="C13" s="5"/>
      <c r="D13" s="5"/>
      <c r="E13" s="5"/>
    </row>
  </sheetData>
  <mergeCells count="2">
    <mergeCell ref="A1:E3"/>
    <mergeCell ref="A4:E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0B60F-E176-4F48-A461-9E6EC719AB80}">
  <dimension ref="A1:H27"/>
  <sheetViews>
    <sheetView topLeftCell="A10" workbookViewId="0">
      <selection activeCell="K23" sqref="K23"/>
    </sheetView>
  </sheetViews>
  <sheetFormatPr defaultRowHeight="15" x14ac:dyDescent="0.25"/>
  <cols>
    <col min="1" max="1" width="7.28515625" style="1" customWidth="1"/>
    <col min="2" max="2" width="34.85546875" customWidth="1"/>
    <col min="3" max="3" width="12.5703125" style="4" customWidth="1"/>
    <col min="7" max="7" width="27.42578125" customWidth="1"/>
    <col min="8" max="8" width="11" customWidth="1"/>
  </cols>
  <sheetData>
    <row r="1" spans="1:8" x14ac:dyDescent="0.25">
      <c r="A1" s="174"/>
      <c r="B1" s="174"/>
      <c r="C1" s="175"/>
      <c r="F1" s="170"/>
      <c r="G1" s="170"/>
      <c r="H1" s="170"/>
    </row>
    <row r="2" spans="1:8" x14ac:dyDescent="0.25">
      <c r="A2" s="174"/>
      <c r="B2" s="174"/>
      <c r="C2" s="175"/>
      <c r="F2" s="170"/>
      <c r="G2" s="170"/>
      <c r="H2" s="170"/>
    </row>
    <row r="3" spans="1:8" ht="51.75" customHeight="1" x14ac:dyDescent="0.25">
      <c r="A3" s="174"/>
      <c r="B3" s="174"/>
      <c r="C3" s="175"/>
      <c r="F3" s="170"/>
      <c r="G3" s="170"/>
      <c r="H3" s="170"/>
    </row>
    <row r="4" spans="1:8" x14ac:dyDescent="0.25">
      <c r="A4" s="176" t="s">
        <v>21</v>
      </c>
      <c r="B4" s="176"/>
      <c r="C4" s="176"/>
      <c r="F4" s="176" t="s">
        <v>21</v>
      </c>
      <c r="G4" s="176"/>
      <c r="H4" s="176"/>
    </row>
    <row r="5" spans="1:8" x14ac:dyDescent="0.25">
      <c r="A5" s="3" t="s">
        <v>14</v>
      </c>
      <c r="B5" s="10" t="s">
        <v>3</v>
      </c>
      <c r="C5" s="11" t="s">
        <v>4</v>
      </c>
      <c r="F5" s="3" t="s">
        <v>14</v>
      </c>
      <c r="G5" s="10" t="s">
        <v>3</v>
      </c>
      <c r="H5" s="11" t="s">
        <v>4</v>
      </c>
    </row>
    <row r="6" spans="1:8" x14ac:dyDescent="0.25">
      <c r="A6" s="6">
        <v>1</v>
      </c>
      <c r="B6" s="2" t="s">
        <v>22</v>
      </c>
      <c r="C6" s="5">
        <v>65000</v>
      </c>
      <c r="D6">
        <v>80000</v>
      </c>
      <c r="F6" s="6">
        <v>1</v>
      </c>
      <c r="G6" s="2" t="s">
        <v>22</v>
      </c>
      <c r="H6" s="5">
        <v>80000</v>
      </c>
    </row>
    <row r="7" spans="1:8" x14ac:dyDescent="0.25">
      <c r="A7" s="6">
        <v>2</v>
      </c>
      <c r="B7" s="2" t="s">
        <v>23</v>
      </c>
      <c r="C7" s="5">
        <v>12000</v>
      </c>
      <c r="D7">
        <v>15000</v>
      </c>
      <c r="F7" s="6">
        <v>2</v>
      </c>
      <c r="G7" s="2" t="s">
        <v>23</v>
      </c>
      <c r="H7" s="5">
        <v>15000</v>
      </c>
    </row>
    <row r="8" spans="1:8" x14ac:dyDescent="0.25">
      <c r="A8" s="6">
        <v>1</v>
      </c>
      <c r="B8" s="2" t="s">
        <v>24</v>
      </c>
      <c r="C8" s="5">
        <v>55500</v>
      </c>
      <c r="D8">
        <v>55500</v>
      </c>
      <c r="F8" s="6">
        <v>1</v>
      </c>
      <c r="G8" s="2" t="s">
        <v>24</v>
      </c>
      <c r="H8" s="5">
        <v>55500</v>
      </c>
    </row>
    <row r="9" spans="1:8" x14ac:dyDescent="0.25">
      <c r="A9" s="6">
        <v>1</v>
      </c>
      <c r="B9" s="2" t="s">
        <v>25</v>
      </c>
      <c r="C9" s="5">
        <v>25000</v>
      </c>
      <c r="D9">
        <v>25000</v>
      </c>
      <c r="F9" s="6">
        <v>1</v>
      </c>
      <c r="G9" s="2" t="s">
        <v>25</v>
      </c>
      <c r="H9" s="5">
        <v>25000</v>
      </c>
    </row>
    <row r="10" spans="1:8" x14ac:dyDescent="0.25">
      <c r="A10" s="6">
        <v>1</v>
      </c>
      <c r="B10" s="2" t="s">
        <v>26</v>
      </c>
      <c r="C10" s="5">
        <v>200000</v>
      </c>
      <c r="F10" s="6">
        <v>1</v>
      </c>
      <c r="G10" s="2" t="s">
        <v>26</v>
      </c>
      <c r="H10" s="5">
        <v>200000</v>
      </c>
    </row>
    <row r="11" spans="1:8" x14ac:dyDescent="0.25">
      <c r="A11" s="6">
        <v>2</v>
      </c>
      <c r="B11" s="2" t="s">
        <v>27</v>
      </c>
      <c r="C11" s="5">
        <v>220000</v>
      </c>
      <c r="D11">
        <v>250000</v>
      </c>
      <c r="F11" s="6">
        <v>2</v>
      </c>
      <c r="G11" s="2" t="s">
        <v>27</v>
      </c>
      <c r="H11" s="5">
        <v>250000</v>
      </c>
    </row>
    <row r="12" spans="1:8" x14ac:dyDescent="0.25">
      <c r="A12" s="6">
        <v>1</v>
      </c>
      <c r="B12" s="2" t="s">
        <v>28</v>
      </c>
      <c r="C12" s="5">
        <v>20000</v>
      </c>
      <c r="D12">
        <v>30000</v>
      </c>
      <c r="F12" s="6">
        <v>1</v>
      </c>
      <c r="G12" s="2" t="s">
        <v>28</v>
      </c>
      <c r="H12" s="5">
        <v>20000</v>
      </c>
    </row>
    <row r="13" spans="1:8" x14ac:dyDescent="0.25">
      <c r="A13" s="6">
        <v>1</v>
      </c>
      <c r="B13" s="2" t="s">
        <v>29</v>
      </c>
      <c r="C13" s="5">
        <v>90000</v>
      </c>
      <c r="D13">
        <v>90000</v>
      </c>
      <c r="F13" s="6">
        <v>1</v>
      </c>
      <c r="G13" s="2" t="s">
        <v>29</v>
      </c>
      <c r="H13" s="5">
        <v>90000</v>
      </c>
    </row>
    <row r="14" spans="1:8" x14ac:dyDescent="0.25">
      <c r="A14" s="6">
        <v>1</v>
      </c>
      <c r="B14" s="2" t="s">
        <v>30</v>
      </c>
      <c r="C14" s="5">
        <v>20000</v>
      </c>
      <c r="F14" s="6">
        <v>1</v>
      </c>
      <c r="G14" s="2" t="s">
        <v>30</v>
      </c>
      <c r="H14" s="5">
        <v>20000</v>
      </c>
    </row>
    <row r="15" spans="1:8" x14ac:dyDescent="0.25">
      <c r="A15" s="6">
        <v>1</v>
      </c>
      <c r="B15" s="2" t="s">
        <v>30</v>
      </c>
      <c r="C15" s="5">
        <v>23500</v>
      </c>
      <c r="F15" s="6">
        <v>1</v>
      </c>
      <c r="G15" s="2" t="s">
        <v>30</v>
      </c>
      <c r="H15" s="5">
        <v>23500</v>
      </c>
    </row>
    <row r="16" spans="1:8" x14ac:dyDescent="0.25">
      <c r="A16" s="6">
        <v>1</v>
      </c>
      <c r="B16" s="2" t="s">
        <v>31</v>
      </c>
      <c r="C16" s="5">
        <v>50000</v>
      </c>
      <c r="F16" s="6">
        <v>1</v>
      </c>
      <c r="G16" s="2" t="s">
        <v>31</v>
      </c>
      <c r="H16" s="5">
        <v>70000</v>
      </c>
    </row>
    <row r="17" spans="1:8" x14ac:dyDescent="0.25">
      <c r="A17" s="6">
        <v>1</v>
      </c>
      <c r="B17" s="2" t="s">
        <v>39</v>
      </c>
      <c r="C17" s="5">
        <v>300000</v>
      </c>
      <c r="D17">
        <v>300000</v>
      </c>
      <c r="F17" s="6">
        <v>1</v>
      </c>
      <c r="G17" s="2" t="s">
        <v>39</v>
      </c>
      <c r="H17" s="5">
        <v>300000</v>
      </c>
    </row>
    <row r="18" spans="1:8" x14ac:dyDescent="0.25">
      <c r="A18" s="6">
        <v>1</v>
      </c>
      <c r="B18" s="2" t="s">
        <v>40</v>
      </c>
      <c r="C18" s="5">
        <v>7500</v>
      </c>
      <c r="F18" s="6">
        <v>1</v>
      </c>
      <c r="G18" s="2" t="s">
        <v>40</v>
      </c>
      <c r="H18" s="5">
        <v>7500</v>
      </c>
    </row>
    <row r="19" spans="1:8" x14ac:dyDescent="0.25">
      <c r="A19" s="6">
        <v>1</v>
      </c>
      <c r="B19" s="2" t="s">
        <v>41</v>
      </c>
      <c r="C19" s="5">
        <v>13300</v>
      </c>
      <c r="F19" s="6">
        <v>1</v>
      </c>
      <c r="G19" s="2" t="s">
        <v>41</v>
      </c>
      <c r="H19" s="5">
        <v>13300</v>
      </c>
    </row>
    <row r="20" spans="1:8" x14ac:dyDescent="0.25">
      <c r="A20" s="6">
        <v>1</v>
      </c>
      <c r="B20" s="2" t="s">
        <v>42</v>
      </c>
      <c r="C20" s="5">
        <v>180000</v>
      </c>
      <c r="F20" s="6">
        <v>1</v>
      </c>
      <c r="G20" s="2" t="s">
        <v>42</v>
      </c>
      <c r="H20" s="5">
        <v>180000</v>
      </c>
    </row>
    <row r="21" spans="1:8" x14ac:dyDescent="0.25">
      <c r="A21" s="6">
        <v>1</v>
      </c>
      <c r="B21" s="2" t="s">
        <v>103</v>
      </c>
      <c r="C21" s="5">
        <v>250000</v>
      </c>
      <c r="D21">
        <v>250000</v>
      </c>
      <c r="F21" s="6">
        <v>1</v>
      </c>
      <c r="G21" s="2" t="s">
        <v>103</v>
      </c>
      <c r="H21" s="5">
        <v>250000</v>
      </c>
    </row>
    <row r="22" spans="1:8" x14ac:dyDescent="0.25">
      <c r="A22" s="6">
        <v>1</v>
      </c>
      <c r="B22" s="2" t="s">
        <v>20</v>
      </c>
      <c r="C22" s="5">
        <v>100000</v>
      </c>
      <c r="D22">
        <v>10000</v>
      </c>
      <c r="F22" s="6">
        <v>1</v>
      </c>
      <c r="G22" s="2" t="s">
        <v>20</v>
      </c>
      <c r="H22" s="5">
        <v>100000</v>
      </c>
    </row>
    <row r="23" spans="1:8" x14ac:dyDescent="0.25">
      <c r="A23" s="6">
        <v>1</v>
      </c>
      <c r="B23" s="2" t="s">
        <v>104</v>
      </c>
      <c r="C23" s="5">
        <v>70000</v>
      </c>
      <c r="F23" s="6">
        <v>1</v>
      </c>
      <c r="G23" s="2" t="s">
        <v>104</v>
      </c>
      <c r="H23" s="5">
        <v>70000</v>
      </c>
    </row>
    <row r="24" spans="1:8" x14ac:dyDescent="0.25">
      <c r="A24" s="177" t="s">
        <v>174</v>
      </c>
      <c r="B24" s="177"/>
      <c r="C24" s="33">
        <f>SUM(C6:C23)</f>
        <v>1701800</v>
      </c>
      <c r="F24" s="6">
        <v>1</v>
      </c>
      <c r="G24" s="2" t="s">
        <v>176</v>
      </c>
      <c r="H24" s="5">
        <v>30000</v>
      </c>
    </row>
    <row r="25" spans="1:8" x14ac:dyDescent="0.25">
      <c r="F25" s="6">
        <v>1</v>
      </c>
      <c r="G25" s="2" t="s">
        <v>177</v>
      </c>
      <c r="H25" s="5">
        <v>150000</v>
      </c>
    </row>
    <row r="26" spans="1:8" x14ac:dyDescent="0.25">
      <c r="F26" s="6">
        <v>1</v>
      </c>
      <c r="G26" s="2" t="s">
        <v>94</v>
      </c>
      <c r="H26" s="5">
        <v>500000</v>
      </c>
    </row>
    <row r="27" spans="1:8" x14ac:dyDescent="0.25">
      <c r="F27" s="172" t="s">
        <v>175</v>
      </c>
      <c r="G27" s="173"/>
      <c r="H27" s="33">
        <f>SUM(H6:H26)</f>
        <v>2449800</v>
      </c>
    </row>
  </sheetData>
  <mergeCells count="6">
    <mergeCell ref="F27:G27"/>
    <mergeCell ref="A1:C3"/>
    <mergeCell ref="A4:C4"/>
    <mergeCell ref="A24:B24"/>
    <mergeCell ref="F1:H3"/>
    <mergeCell ref="F4:H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7709B-2AFC-488C-A7CE-5DEEC322E9C1}">
  <dimension ref="A1:I42"/>
  <sheetViews>
    <sheetView topLeftCell="A34" workbookViewId="0">
      <selection activeCell="G34" sqref="G34"/>
    </sheetView>
  </sheetViews>
  <sheetFormatPr defaultRowHeight="15" x14ac:dyDescent="0.25"/>
  <cols>
    <col min="1" max="1" width="7.140625" customWidth="1"/>
    <col min="2" max="2" width="38.85546875" customWidth="1"/>
    <col min="3" max="3" width="14.7109375" customWidth="1"/>
    <col min="4" max="4" width="11.140625" customWidth="1"/>
    <col min="5" max="5" width="13.85546875" customWidth="1"/>
  </cols>
  <sheetData>
    <row r="1" spans="1:6" x14ac:dyDescent="0.25">
      <c r="A1" s="180" t="s">
        <v>90</v>
      </c>
      <c r="B1" s="181"/>
      <c r="C1" s="181"/>
      <c r="D1" s="181"/>
      <c r="E1" s="182"/>
    </row>
    <row r="2" spans="1:6" x14ac:dyDescent="0.25">
      <c r="A2" s="3" t="s">
        <v>14</v>
      </c>
      <c r="B2" s="3" t="s">
        <v>3</v>
      </c>
      <c r="C2" s="14" t="s">
        <v>0</v>
      </c>
      <c r="D2" s="15" t="s">
        <v>43</v>
      </c>
      <c r="E2" s="3" t="s">
        <v>13</v>
      </c>
    </row>
    <row r="3" spans="1:6" x14ac:dyDescent="0.25">
      <c r="A3" s="2">
        <v>2</v>
      </c>
      <c r="B3" s="2" t="s">
        <v>44</v>
      </c>
      <c r="C3" s="5">
        <v>90000</v>
      </c>
      <c r="D3" s="5">
        <v>180000</v>
      </c>
      <c r="E3" s="5">
        <f>D3</f>
        <v>180000</v>
      </c>
    </row>
    <row r="4" spans="1:6" x14ac:dyDescent="0.25">
      <c r="A4" s="2">
        <v>2</v>
      </c>
      <c r="B4" s="2" t="s">
        <v>45</v>
      </c>
      <c r="C4" s="5">
        <v>50000</v>
      </c>
      <c r="D4" s="5">
        <v>120000</v>
      </c>
      <c r="E4" s="5">
        <f>D4</f>
        <v>120000</v>
      </c>
    </row>
    <row r="5" spans="1:6" x14ac:dyDescent="0.25">
      <c r="A5" s="2">
        <v>2</v>
      </c>
      <c r="B5" s="2" t="s">
        <v>7</v>
      </c>
      <c r="C5" s="5">
        <v>126000</v>
      </c>
      <c r="D5" s="5">
        <v>286000</v>
      </c>
      <c r="E5" s="5">
        <f>D5</f>
        <v>286000</v>
      </c>
    </row>
    <row r="6" spans="1:6" x14ac:dyDescent="0.25">
      <c r="A6" s="2">
        <v>2</v>
      </c>
      <c r="B6" s="2" t="s">
        <v>46</v>
      </c>
      <c r="C6" s="5">
        <v>100000</v>
      </c>
      <c r="D6" s="5">
        <v>240000</v>
      </c>
      <c r="E6" s="5">
        <f>D6</f>
        <v>240000</v>
      </c>
    </row>
    <row r="7" spans="1:6" x14ac:dyDescent="0.25">
      <c r="A7" s="2">
        <v>2</v>
      </c>
      <c r="B7" s="2" t="s">
        <v>47</v>
      </c>
      <c r="C7" s="5">
        <v>120000</v>
      </c>
      <c r="D7" s="5">
        <v>320000</v>
      </c>
      <c r="E7" s="5">
        <f>D7</f>
        <v>320000</v>
      </c>
    </row>
    <row r="8" spans="1:6" x14ac:dyDescent="0.25">
      <c r="A8" s="2">
        <v>1</v>
      </c>
      <c r="B8" s="2" t="s">
        <v>48</v>
      </c>
      <c r="C8" s="5">
        <v>80000</v>
      </c>
      <c r="D8" s="5">
        <v>0</v>
      </c>
      <c r="E8" s="5">
        <v>0</v>
      </c>
    </row>
    <row r="9" spans="1:6" x14ac:dyDescent="0.25">
      <c r="A9" s="2">
        <v>1</v>
      </c>
      <c r="B9" s="2" t="s">
        <v>49</v>
      </c>
      <c r="C9" s="5"/>
      <c r="D9" s="5"/>
      <c r="E9" s="5">
        <v>580000</v>
      </c>
    </row>
    <row r="10" spans="1:6" x14ac:dyDescent="0.25">
      <c r="A10" s="178" t="s">
        <v>50</v>
      </c>
      <c r="B10" s="179"/>
      <c r="C10" s="15">
        <f>SUM(C3:C9)</f>
        <v>566000</v>
      </c>
      <c r="D10" s="15">
        <f>SUM(D3:D9)</f>
        <v>1146000</v>
      </c>
      <c r="E10" s="15">
        <f>SUM(E3:E9)</f>
        <v>1726000</v>
      </c>
    </row>
    <row r="11" spans="1:6" x14ac:dyDescent="0.25">
      <c r="B11" s="17" t="s">
        <v>51</v>
      </c>
      <c r="C11" s="4">
        <f>D10-C10</f>
        <v>580000</v>
      </c>
      <c r="E11" s="4"/>
    </row>
    <row r="12" spans="1:6" x14ac:dyDescent="0.25">
      <c r="B12" s="17" t="s">
        <v>52</v>
      </c>
      <c r="C12" s="4">
        <f>E10-C10</f>
        <v>1160000</v>
      </c>
      <c r="E12" s="4"/>
    </row>
    <row r="13" spans="1:6" x14ac:dyDescent="0.25">
      <c r="F13" t="s">
        <v>53</v>
      </c>
    </row>
    <row r="17" spans="1:5" x14ac:dyDescent="0.25">
      <c r="A17" s="180" t="s">
        <v>91</v>
      </c>
      <c r="B17" s="181"/>
      <c r="C17" s="181"/>
      <c r="D17" s="181"/>
      <c r="E17" s="182"/>
    </row>
    <row r="18" spans="1:5" x14ac:dyDescent="0.25">
      <c r="A18" s="3" t="s">
        <v>14</v>
      </c>
      <c r="B18" s="3" t="s">
        <v>3</v>
      </c>
      <c r="C18" s="14" t="s">
        <v>0</v>
      </c>
      <c r="D18" s="15" t="s">
        <v>43</v>
      </c>
      <c r="E18" s="3" t="s">
        <v>13</v>
      </c>
    </row>
    <row r="19" spans="1:5" x14ac:dyDescent="0.25">
      <c r="A19" s="2">
        <v>1</v>
      </c>
      <c r="B19" s="2" t="s">
        <v>92</v>
      </c>
      <c r="C19" s="5">
        <v>350000</v>
      </c>
      <c r="D19" s="5">
        <v>550000</v>
      </c>
      <c r="E19" s="5">
        <f>D19</f>
        <v>550000</v>
      </c>
    </row>
    <row r="20" spans="1:5" x14ac:dyDescent="0.25">
      <c r="A20" s="2">
        <v>4</v>
      </c>
      <c r="B20" s="2" t="s">
        <v>93</v>
      </c>
      <c r="C20" s="5">
        <v>120000</v>
      </c>
      <c r="D20" s="5">
        <v>100000</v>
      </c>
      <c r="E20" s="5">
        <f>D20</f>
        <v>100000</v>
      </c>
    </row>
    <row r="21" spans="1:5" x14ac:dyDescent="0.25">
      <c r="A21" s="2">
        <v>1</v>
      </c>
      <c r="B21" s="2" t="s">
        <v>94</v>
      </c>
      <c r="C21" s="5">
        <v>0</v>
      </c>
      <c r="D21" s="5">
        <v>300000</v>
      </c>
      <c r="E21" s="5">
        <v>300000</v>
      </c>
    </row>
    <row r="22" spans="1:5" x14ac:dyDescent="0.25">
      <c r="A22" s="2">
        <v>1</v>
      </c>
      <c r="B22" s="2" t="s">
        <v>95</v>
      </c>
      <c r="C22" s="5">
        <v>145000</v>
      </c>
      <c r="D22" s="5">
        <v>190000</v>
      </c>
      <c r="E22" s="5">
        <f>D22</f>
        <v>190000</v>
      </c>
    </row>
    <row r="23" spans="1:5" x14ac:dyDescent="0.25">
      <c r="A23" s="2">
        <v>1</v>
      </c>
      <c r="B23" s="2" t="s">
        <v>96</v>
      </c>
      <c r="C23" s="5">
        <v>70000</v>
      </c>
      <c r="D23" s="5">
        <v>100000</v>
      </c>
      <c r="E23" s="5">
        <f>D23</f>
        <v>100000</v>
      </c>
    </row>
    <row r="24" spans="1:5" x14ac:dyDescent="0.25">
      <c r="A24" s="2">
        <v>1</v>
      </c>
      <c r="B24" s="2" t="s">
        <v>97</v>
      </c>
      <c r="C24" s="5">
        <v>38500</v>
      </c>
      <c r="D24" s="5">
        <v>55000</v>
      </c>
      <c r="E24" s="5">
        <f>D24</f>
        <v>55000</v>
      </c>
    </row>
    <row r="25" spans="1:5" x14ac:dyDescent="0.25">
      <c r="A25" s="2"/>
      <c r="B25" s="2"/>
      <c r="C25" s="5"/>
      <c r="D25" s="5"/>
      <c r="E25" s="5"/>
    </row>
    <row r="26" spans="1:5" x14ac:dyDescent="0.25">
      <c r="A26" s="178" t="s">
        <v>50</v>
      </c>
      <c r="B26" s="179"/>
      <c r="C26" s="15">
        <f>SUM(C19:C25)</f>
        <v>723500</v>
      </c>
      <c r="D26" s="15">
        <f>SUM(D19:D25)</f>
        <v>1295000</v>
      </c>
      <c r="E26" s="15">
        <f>SUM(E19:E25)</f>
        <v>1295000</v>
      </c>
    </row>
    <row r="28" spans="1:5" x14ac:dyDescent="0.25">
      <c r="B28" t="s">
        <v>82</v>
      </c>
      <c r="C28" s="4">
        <f>D26-C26</f>
        <v>571500</v>
      </c>
    </row>
    <row r="29" spans="1:5" x14ac:dyDescent="0.25">
      <c r="B29" t="s">
        <v>98</v>
      </c>
      <c r="C29" s="4">
        <f>E26-D26</f>
        <v>0</v>
      </c>
    </row>
    <row r="33" spans="1:9" x14ac:dyDescent="0.25">
      <c r="A33" s="180" t="s">
        <v>102</v>
      </c>
      <c r="B33" s="181"/>
      <c r="C33" s="181"/>
      <c r="D33" s="181"/>
      <c r="E33" s="182"/>
      <c r="I33" t="s">
        <v>53</v>
      </c>
    </row>
    <row r="34" spans="1:9" x14ac:dyDescent="0.25">
      <c r="A34" s="3" t="s">
        <v>14</v>
      </c>
      <c r="B34" s="3" t="s">
        <v>3</v>
      </c>
      <c r="C34" s="14" t="s">
        <v>0</v>
      </c>
      <c r="D34" s="15" t="s">
        <v>43</v>
      </c>
      <c r="E34" s="3" t="s">
        <v>13</v>
      </c>
    </row>
    <row r="35" spans="1:9" x14ac:dyDescent="0.25">
      <c r="A35" s="2">
        <v>1</v>
      </c>
      <c r="B35" s="2" t="s">
        <v>99</v>
      </c>
      <c r="C35" s="5">
        <v>17500</v>
      </c>
      <c r="D35" s="5">
        <v>30000</v>
      </c>
      <c r="E35" s="5"/>
    </row>
    <row r="36" spans="1:9" x14ac:dyDescent="0.25">
      <c r="A36" s="2">
        <v>1</v>
      </c>
      <c r="B36" s="2" t="s">
        <v>100</v>
      </c>
      <c r="C36" s="5">
        <v>25000</v>
      </c>
      <c r="D36" s="5">
        <v>50000</v>
      </c>
      <c r="E36" s="5"/>
    </row>
    <row r="37" spans="1:9" x14ac:dyDescent="0.25">
      <c r="A37" s="16">
        <v>1</v>
      </c>
      <c r="B37" s="2" t="s">
        <v>94</v>
      </c>
      <c r="C37" s="5">
        <v>0</v>
      </c>
      <c r="D37" s="5">
        <v>0</v>
      </c>
      <c r="E37" s="5"/>
    </row>
    <row r="38" spans="1:9" x14ac:dyDescent="0.25">
      <c r="A38" s="2">
        <v>1</v>
      </c>
      <c r="B38" s="2" t="s">
        <v>101</v>
      </c>
      <c r="C38" s="5">
        <v>150000</v>
      </c>
      <c r="D38" s="5">
        <v>200000</v>
      </c>
      <c r="E38" s="5"/>
    </row>
    <row r="39" spans="1:9" x14ac:dyDescent="0.25">
      <c r="A39" s="2"/>
      <c r="C39" s="5"/>
      <c r="D39" s="5"/>
      <c r="E39" s="5"/>
    </row>
    <row r="40" spans="1:9" x14ac:dyDescent="0.25">
      <c r="A40" s="2"/>
      <c r="B40" s="2"/>
      <c r="C40" s="5"/>
      <c r="D40" s="5"/>
      <c r="E40" s="5"/>
    </row>
    <row r="41" spans="1:9" x14ac:dyDescent="0.25">
      <c r="A41" s="2"/>
      <c r="B41" s="2"/>
      <c r="C41" s="5"/>
      <c r="D41" s="5"/>
      <c r="E41" s="5"/>
    </row>
    <row r="42" spans="1:9" x14ac:dyDescent="0.25">
      <c r="A42" s="178" t="s">
        <v>50</v>
      </c>
      <c r="B42" s="179"/>
      <c r="C42" s="15">
        <f>SUM(C35:C41)</f>
        <v>192500</v>
      </c>
      <c r="D42" s="15">
        <f>SUM(D35:D41)</f>
        <v>280000</v>
      </c>
      <c r="E42" s="15">
        <f>SUM(E35:E41)</f>
        <v>0</v>
      </c>
    </row>
  </sheetData>
  <mergeCells count="6">
    <mergeCell ref="A42:B42"/>
    <mergeCell ref="A1:E1"/>
    <mergeCell ref="A10:B10"/>
    <mergeCell ref="A17:E17"/>
    <mergeCell ref="A26:B26"/>
    <mergeCell ref="A33:E3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BFC66-8A0B-4DF2-AFDA-5A09E312F319}">
  <dimension ref="A1:P30"/>
  <sheetViews>
    <sheetView topLeftCell="A23" workbookViewId="0">
      <selection activeCell="F27" sqref="F27"/>
    </sheetView>
  </sheetViews>
  <sheetFormatPr defaultRowHeight="15" x14ac:dyDescent="0.25"/>
  <cols>
    <col min="2" max="2" width="44.7109375" customWidth="1"/>
    <col min="4" max="4" width="10" customWidth="1"/>
    <col min="5" max="5" width="16" customWidth="1"/>
  </cols>
  <sheetData>
    <row r="1" spans="1:16" ht="27.75" customHeight="1" x14ac:dyDescent="0.25">
      <c r="A1" s="180" t="s">
        <v>65</v>
      </c>
      <c r="B1" s="181"/>
      <c r="C1" s="181"/>
      <c r="D1" s="181"/>
      <c r="E1" s="182"/>
      <c r="I1" s="170"/>
      <c r="J1" s="170"/>
      <c r="K1" s="170"/>
      <c r="L1" s="170"/>
      <c r="M1" s="170"/>
      <c r="N1" s="170"/>
      <c r="O1" s="170"/>
      <c r="P1" s="170"/>
    </row>
    <row r="2" spans="1:16" x14ac:dyDescent="0.25">
      <c r="A2" s="3" t="s">
        <v>14</v>
      </c>
      <c r="B2" s="3" t="s">
        <v>3</v>
      </c>
      <c r="C2" s="14" t="s">
        <v>0</v>
      </c>
      <c r="D2" s="15" t="s">
        <v>43</v>
      </c>
      <c r="E2" s="3" t="s">
        <v>13</v>
      </c>
      <c r="I2" s="183" t="s">
        <v>63</v>
      </c>
      <c r="J2" s="183"/>
      <c r="K2" s="183"/>
      <c r="L2" s="183"/>
      <c r="M2" s="183"/>
      <c r="N2" s="183"/>
      <c r="O2" s="183"/>
      <c r="P2" s="183"/>
    </row>
    <row r="3" spans="1:16" x14ac:dyDescent="0.25">
      <c r="A3" s="2">
        <v>1</v>
      </c>
      <c r="B3" s="2" t="s">
        <v>54</v>
      </c>
      <c r="C3" s="5">
        <v>63000</v>
      </c>
      <c r="D3" s="5">
        <v>75000</v>
      </c>
      <c r="E3" s="5"/>
      <c r="I3" s="183"/>
      <c r="J3" s="183"/>
      <c r="K3" s="183"/>
      <c r="L3" s="183"/>
      <c r="M3" s="183"/>
      <c r="N3" s="183"/>
      <c r="O3" s="183"/>
      <c r="P3" s="183"/>
    </row>
    <row r="4" spans="1:16" x14ac:dyDescent="0.25">
      <c r="A4" s="2">
        <v>1</v>
      </c>
      <c r="B4" s="2" t="s">
        <v>55</v>
      </c>
      <c r="C4" s="5">
        <v>20000</v>
      </c>
      <c r="D4" s="5">
        <v>40000</v>
      </c>
      <c r="E4" s="5"/>
      <c r="I4" s="184" t="s">
        <v>64</v>
      </c>
      <c r="J4" s="184"/>
      <c r="K4" s="184"/>
      <c r="L4" s="184"/>
      <c r="M4" s="184"/>
      <c r="N4" s="184"/>
      <c r="O4" s="184"/>
      <c r="P4" s="184"/>
    </row>
    <row r="5" spans="1:16" x14ac:dyDescent="0.25">
      <c r="A5" s="16" t="s">
        <v>57</v>
      </c>
      <c r="B5" s="2" t="s">
        <v>56</v>
      </c>
      <c r="C5" s="5">
        <v>224000</v>
      </c>
      <c r="D5" s="5">
        <v>275000</v>
      </c>
      <c r="E5" s="5"/>
      <c r="I5" s="18" t="s">
        <v>59</v>
      </c>
      <c r="J5" s="184" t="s">
        <v>60</v>
      </c>
      <c r="K5" s="184"/>
      <c r="L5" s="184"/>
      <c r="M5" s="184"/>
      <c r="N5" s="184"/>
      <c r="O5" s="19" t="s">
        <v>61</v>
      </c>
      <c r="P5" s="19" t="s">
        <v>62</v>
      </c>
    </row>
    <row r="6" spans="1:16" x14ac:dyDescent="0.25">
      <c r="A6" s="2">
        <v>1</v>
      </c>
      <c r="B6" s="2" t="s">
        <v>49</v>
      </c>
      <c r="C6" s="5"/>
      <c r="D6" s="5">
        <v>100000</v>
      </c>
      <c r="E6" s="5"/>
      <c r="I6" s="6">
        <v>4</v>
      </c>
      <c r="J6" s="185" t="s">
        <v>5</v>
      </c>
      <c r="K6" s="186" t="s">
        <v>5</v>
      </c>
      <c r="L6" s="186" t="s">
        <v>5</v>
      </c>
      <c r="M6" s="186" t="s">
        <v>5</v>
      </c>
      <c r="N6" s="187" t="s">
        <v>5</v>
      </c>
      <c r="O6" s="20">
        <v>120000</v>
      </c>
      <c r="P6" s="5">
        <f>O6*I6</f>
        <v>480000</v>
      </c>
    </row>
    <row r="7" spans="1:16" x14ac:dyDescent="0.25">
      <c r="A7" s="2">
        <v>1</v>
      </c>
      <c r="B7" s="2" t="s">
        <v>58</v>
      </c>
      <c r="C7" s="5"/>
      <c r="D7" s="5">
        <v>0</v>
      </c>
      <c r="E7" s="5"/>
      <c r="I7" s="6">
        <v>4</v>
      </c>
      <c r="J7" s="185" t="s">
        <v>6</v>
      </c>
      <c r="K7" s="186" t="s">
        <v>6</v>
      </c>
      <c r="L7" s="186" t="s">
        <v>6</v>
      </c>
      <c r="M7" s="186" t="s">
        <v>6</v>
      </c>
      <c r="N7" s="187" t="s">
        <v>6</v>
      </c>
      <c r="O7" s="20">
        <v>100000</v>
      </c>
      <c r="P7" s="5">
        <f t="shared" ref="P7:P9" si="0">O7*I7</f>
        <v>400000</v>
      </c>
    </row>
    <row r="8" spans="1:16" x14ac:dyDescent="0.25">
      <c r="A8" s="2"/>
      <c r="B8" s="2"/>
      <c r="C8" s="5"/>
      <c r="D8" s="5"/>
      <c r="E8" s="5"/>
      <c r="I8" s="6">
        <v>2</v>
      </c>
      <c r="J8" s="185" t="s">
        <v>7</v>
      </c>
      <c r="K8" s="186" t="s">
        <v>7</v>
      </c>
      <c r="L8" s="186" t="s">
        <v>7</v>
      </c>
      <c r="M8" s="186" t="s">
        <v>7</v>
      </c>
      <c r="N8" s="187" t="s">
        <v>7</v>
      </c>
      <c r="O8" s="20">
        <v>170000</v>
      </c>
      <c r="P8" s="5">
        <f t="shared" si="0"/>
        <v>340000</v>
      </c>
    </row>
    <row r="9" spans="1:16" x14ac:dyDescent="0.25">
      <c r="A9" s="2"/>
      <c r="B9" s="2"/>
      <c r="C9" s="5"/>
      <c r="D9" s="5"/>
      <c r="E9" s="5"/>
      <c r="I9" s="6">
        <v>2</v>
      </c>
      <c r="J9" s="185" t="s">
        <v>8</v>
      </c>
      <c r="K9" s="186" t="s">
        <v>8</v>
      </c>
      <c r="L9" s="186" t="s">
        <v>8</v>
      </c>
      <c r="M9" s="186" t="s">
        <v>8</v>
      </c>
      <c r="N9" s="187" t="s">
        <v>8</v>
      </c>
      <c r="O9" s="20">
        <v>155000</v>
      </c>
      <c r="P9" s="5">
        <f t="shared" si="0"/>
        <v>310000</v>
      </c>
    </row>
    <row r="10" spans="1:16" x14ac:dyDescent="0.25">
      <c r="A10" s="178" t="s">
        <v>50</v>
      </c>
      <c r="B10" s="179"/>
      <c r="C10" s="15">
        <f>SUM(C3:C9)</f>
        <v>307000</v>
      </c>
      <c r="D10" s="15">
        <f>SUM(D3:D9)</f>
        <v>490000</v>
      </c>
      <c r="E10" s="15">
        <f>SUM(E3:E9)</f>
        <v>0</v>
      </c>
    </row>
    <row r="11" spans="1:16" x14ac:dyDescent="0.25">
      <c r="B11" s="17" t="s">
        <v>51</v>
      </c>
      <c r="C11" s="4">
        <f>D10-C10</f>
        <v>183000</v>
      </c>
      <c r="E11" s="4"/>
    </row>
    <row r="12" spans="1:16" x14ac:dyDescent="0.25">
      <c r="B12" s="17" t="s">
        <v>52</v>
      </c>
      <c r="C12" s="4">
        <f>E10-C10</f>
        <v>-307000</v>
      </c>
      <c r="E12" s="4"/>
    </row>
    <row r="15" spans="1:16" x14ac:dyDescent="0.25">
      <c r="A15" s="170" t="s">
        <v>476</v>
      </c>
      <c r="B15" s="170"/>
      <c r="C15" s="170"/>
    </row>
    <row r="16" spans="1:16" x14ac:dyDescent="0.25">
      <c r="A16" s="2">
        <v>1</v>
      </c>
      <c r="B16" s="2" t="s">
        <v>473</v>
      </c>
      <c r="C16" s="20">
        <v>200000</v>
      </c>
    </row>
    <row r="17" spans="1:3" x14ac:dyDescent="0.25">
      <c r="A17" s="2">
        <v>1</v>
      </c>
      <c r="B17" s="2" t="s">
        <v>474</v>
      </c>
      <c r="C17" s="20">
        <v>100000</v>
      </c>
    </row>
    <row r="18" spans="1:3" x14ac:dyDescent="0.25">
      <c r="A18" s="2">
        <v>1</v>
      </c>
      <c r="B18" s="2" t="s">
        <v>475</v>
      </c>
      <c r="C18" s="20">
        <v>10000</v>
      </c>
    </row>
    <row r="19" spans="1:3" ht="45" x14ac:dyDescent="0.25">
      <c r="A19" s="2">
        <v>1</v>
      </c>
      <c r="B19" s="13" t="s">
        <v>538</v>
      </c>
      <c r="C19" s="20">
        <v>200000</v>
      </c>
    </row>
    <row r="20" spans="1:3" x14ac:dyDescent="0.25">
      <c r="A20" s="2">
        <v>1</v>
      </c>
      <c r="B20" s="2" t="s">
        <v>516</v>
      </c>
      <c r="C20" s="20">
        <v>2000000</v>
      </c>
    </row>
    <row r="21" spans="1:3" x14ac:dyDescent="0.25">
      <c r="A21" s="2">
        <v>1</v>
      </c>
      <c r="B21" s="2" t="s">
        <v>540</v>
      </c>
      <c r="C21" s="20"/>
    </row>
    <row r="22" spans="1:3" x14ac:dyDescent="0.25">
      <c r="A22" s="2">
        <v>1</v>
      </c>
      <c r="B22" s="2" t="s">
        <v>517</v>
      </c>
      <c r="C22" s="20">
        <v>400000</v>
      </c>
    </row>
    <row r="23" spans="1:3" ht="45" x14ac:dyDescent="0.25">
      <c r="A23" s="2">
        <v>1</v>
      </c>
      <c r="B23" s="13" t="s">
        <v>539</v>
      </c>
      <c r="C23" s="20">
        <v>500000</v>
      </c>
    </row>
    <row r="27" spans="1:3" x14ac:dyDescent="0.25">
      <c r="A27" s="170" t="s">
        <v>1089</v>
      </c>
      <c r="B27" s="170"/>
      <c r="C27" s="170"/>
    </row>
    <row r="28" spans="1:3" x14ac:dyDescent="0.25">
      <c r="A28" s="2">
        <v>1</v>
      </c>
      <c r="B28" s="2" t="s">
        <v>1090</v>
      </c>
      <c r="C28" s="20"/>
    </row>
    <row r="29" spans="1:3" x14ac:dyDescent="0.25">
      <c r="A29" s="2"/>
      <c r="B29" s="2"/>
      <c r="C29" s="20"/>
    </row>
    <row r="30" spans="1:3" x14ac:dyDescent="0.25">
      <c r="A30" s="2"/>
      <c r="B30" s="2"/>
      <c r="C30" s="20"/>
    </row>
  </sheetData>
  <mergeCells count="12">
    <mergeCell ref="A27:C27"/>
    <mergeCell ref="A15:C15"/>
    <mergeCell ref="A1:E1"/>
    <mergeCell ref="A10:B10"/>
    <mergeCell ref="I1:P1"/>
    <mergeCell ref="I2:P3"/>
    <mergeCell ref="I4:P4"/>
    <mergeCell ref="J5:N5"/>
    <mergeCell ref="J6:N6"/>
    <mergeCell ref="J7:N7"/>
    <mergeCell ref="J8:N8"/>
    <mergeCell ref="J9:N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D75AB-F1E6-412F-8D4D-601046345955}">
  <dimension ref="B1:H53"/>
  <sheetViews>
    <sheetView topLeftCell="A18" workbookViewId="0">
      <selection activeCell="E30" sqref="E30"/>
    </sheetView>
  </sheetViews>
  <sheetFormatPr defaultRowHeight="15" x14ac:dyDescent="0.25"/>
  <cols>
    <col min="1" max="1" width="1.7109375" customWidth="1"/>
    <col min="2" max="2" width="11.42578125" style="1" customWidth="1"/>
    <col min="3" max="3" width="11.5703125" style="1" customWidth="1"/>
    <col min="4" max="4" width="46" customWidth="1"/>
    <col min="5" max="5" width="19.5703125" style="22" customWidth="1"/>
    <col min="7" max="7" width="7.5703125" customWidth="1"/>
    <col min="8" max="8" width="9.140625" hidden="1" customWidth="1"/>
    <col min="9" max="9" width="2.7109375" customWidth="1"/>
    <col min="10" max="10" width="60.28515625" customWidth="1"/>
  </cols>
  <sheetData>
    <row r="1" spans="2:5" x14ac:dyDescent="0.25">
      <c r="B1" s="170"/>
      <c r="C1" s="170"/>
      <c r="D1" s="170"/>
      <c r="E1" s="170"/>
    </row>
    <row r="2" spans="2:5" x14ac:dyDescent="0.25">
      <c r="B2" s="170"/>
      <c r="C2" s="170"/>
      <c r="D2" s="170"/>
      <c r="E2" s="170"/>
    </row>
    <row r="3" spans="2:5" x14ac:dyDescent="0.25">
      <c r="B3" s="170"/>
      <c r="C3" s="170"/>
      <c r="D3" s="170"/>
      <c r="E3" s="170"/>
    </row>
    <row r="4" spans="2:5" x14ac:dyDescent="0.25">
      <c r="B4" s="170"/>
      <c r="C4" s="170"/>
      <c r="D4" s="170"/>
      <c r="E4" s="170"/>
    </row>
    <row r="5" spans="2:5" x14ac:dyDescent="0.25">
      <c r="B5" s="170"/>
      <c r="C5" s="170"/>
      <c r="D5" s="170"/>
      <c r="E5" s="170"/>
    </row>
    <row r="6" spans="2:5" x14ac:dyDescent="0.25">
      <c r="B6" s="170"/>
      <c r="C6" s="170"/>
      <c r="D6" s="170"/>
      <c r="E6" s="170"/>
    </row>
    <row r="7" spans="2:5" x14ac:dyDescent="0.25">
      <c r="B7" s="170"/>
      <c r="C7" s="170"/>
      <c r="D7" s="170"/>
      <c r="E7" s="170"/>
    </row>
    <row r="8" spans="2:5" x14ac:dyDescent="0.25">
      <c r="B8" s="188" t="s">
        <v>542</v>
      </c>
      <c r="C8" s="188"/>
      <c r="D8" s="188"/>
      <c r="E8" s="19"/>
    </row>
    <row r="9" spans="2:5" x14ac:dyDescent="0.25">
      <c r="B9" s="188" t="s">
        <v>541</v>
      </c>
      <c r="C9" s="188"/>
      <c r="D9" s="188"/>
      <c r="E9" s="19"/>
    </row>
    <row r="10" spans="2:5" x14ac:dyDescent="0.25">
      <c r="B10" s="189" t="s">
        <v>543</v>
      </c>
      <c r="C10" s="189"/>
      <c r="D10" s="189"/>
      <c r="E10" s="189"/>
    </row>
    <row r="11" spans="2:5" x14ac:dyDescent="0.25">
      <c r="B11" s="44" t="s">
        <v>549</v>
      </c>
      <c r="C11" s="44" t="s">
        <v>544</v>
      </c>
      <c r="D11" s="44" t="s">
        <v>110</v>
      </c>
      <c r="E11" s="45" t="s">
        <v>111</v>
      </c>
    </row>
    <row r="12" spans="2:5" x14ac:dyDescent="0.25">
      <c r="B12" s="53">
        <v>45490</v>
      </c>
      <c r="C12" s="6" t="s">
        <v>545</v>
      </c>
      <c r="D12" s="2" t="s">
        <v>550</v>
      </c>
      <c r="E12" s="12">
        <v>530000</v>
      </c>
    </row>
    <row r="13" spans="2:5" ht="28.5" customHeight="1" x14ac:dyDescent="0.25">
      <c r="B13" s="53">
        <v>45492</v>
      </c>
      <c r="C13" s="6" t="s">
        <v>545</v>
      </c>
      <c r="D13" s="13" t="s">
        <v>546</v>
      </c>
      <c r="E13" s="12">
        <v>970000</v>
      </c>
    </row>
    <row r="14" spans="2:5" ht="30" x14ac:dyDescent="0.25">
      <c r="B14" s="53">
        <v>45542</v>
      </c>
      <c r="C14" s="6" t="s">
        <v>545</v>
      </c>
      <c r="D14" s="13" t="s">
        <v>547</v>
      </c>
      <c r="E14" s="12">
        <v>420000</v>
      </c>
    </row>
    <row r="15" spans="2:5" x14ac:dyDescent="0.25">
      <c r="B15" s="53">
        <v>45569</v>
      </c>
      <c r="C15" s="6" t="s">
        <v>548</v>
      </c>
      <c r="D15" s="2" t="s">
        <v>551</v>
      </c>
      <c r="E15" s="12">
        <v>200000</v>
      </c>
    </row>
    <row r="16" spans="2:5" x14ac:dyDescent="0.25">
      <c r="B16" s="53">
        <v>45569</v>
      </c>
      <c r="C16" s="6" t="s">
        <v>548</v>
      </c>
      <c r="D16" s="2" t="s">
        <v>558</v>
      </c>
      <c r="E16" s="12">
        <v>100000</v>
      </c>
    </row>
    <row r="17" spans="2:5" x14ac:dyDescent="0.25">
      <c r="B17" s="53">
        <v>45569</v>
      </c>
      <c r="C17" s="6" t="s">
        <v>548</v>
      </c>
      <c r="D17" s="2" t="s">
        <v>552</v>
      </c>
      <c r="E17" s="12">
        <v>10000</v>
      </c>
    </row>
    <row r="18" spans="2:5" ht="48.75" customHeight="1" x14ac:dyDescent="0.25">
      <c r="B18" s="53">
        <v>45569</v>
      </c>
      <c r="C18" s="6" t="s">
        <v>548</v>
      </c>
      <c r="D18" s="13" t="s">
        <v>553</v>
      </c>
      <c r="E18" s="12">
        <v>200000</v>
      </c>
    </row>
    <row r="19" spans="2:5" x14ac:dyDescent="0.25">
      <c r="B19" s="53">
        <v>45569</v>
      </c>
      <c r="C19" s="6" t="s">
        <v>548</v>
      </c>
      <c r="D19" s="2" t="s">
        <v>554</v>
      </c>
      <c r="E19" s="12">
        <v>2000000</v>
      </c>
    </row>
    <row r="20" spans="2:5" x14ac:dyDescent="0.25">
      <c r="B20" s="53">
        <v>45569</v>
      </c>
      <c r="C20" s="6" t="s">
        <v>548</v>
      </c>
      <c r="D20" s="2" t="s">
        <v>555</v>
      </c>
      <c r="E20" s="12">
        <v>700000</v>
      </c>
    </row>
    <row r="21" spans="2:5" x14ac:dyDescent="0.25">
      <c r="B21" s="53">
        <v>45569</v>
      </c>
      <c r="C21" s="6" t="s">
        <v>548</v>
      </c>
      <c r="D21" s="2" t="s">
        <v>556</v>
      </c>
      <c r="E21" s="12">
        <v>400000</v>
      </c>
    </row>
    <row r="22" spans="2:5" ht="45" x14ac:dyDescent="0.25">
      <c r="B22" s="53">
        <v>45569</v>
      </c>
      <c r="C22" s="6" t="s">
        <v>548</v>
      </c>
      <c r="D22" s="13" t="s">
        <v>557</v>
      </c>
      <c r="E22" s="12">
        <v>500000</v>
      </c>
    </row>
    <row r="23" spans="2:5" ht="30" x14ac:dyDescent="0.25">
      <c r="B23" s="53">
        <v>45630</v>
      </c>
      <c r="C23" s="6" t="s">
        <v>548</v>
      </c>
      <c r="D23" s="13" t="s">
        <v>547</v>
      </c>
      <c r="E23" s="12">
        <v>490000</v>
      </c>
    </row>
    <row r="24" spans="2:5" x14ac:dyDescent="0.25">
      <c r="B24" s="191" t="s">
        <v>470</v>
      </c>
      <c r="C24" s="191"/>
      <c r="D24" s="191"/>
      <c r="E24" s="47">
        <f>SUM(E12:E23)</f>
        <v>6520000</v>
      </c>
    </row>
    <row r="25" spans="2:5" x14ac:dyDescent="0.25">
      <c r="B25" s="190" t="s">
        <v>559</v>
      </c>
      <c r="C25" s="190"/>
      <c r="D25" s="190"/>
      <c r="E25" s="62">
        <v>4555120</v>
      </c>
    </row>
    <row r="26" spans="2:5" x14ac:dyDescent="0.25">
      <c r="B26" s="192" t="s">
        <v>560</v>
      </c>
      <c r="C26" s="192"/>
      <c r="D26" s="192"/>
      <c r="E26" s="75">
        <f>E24-E25</f>
        <v>1964880</v>
      </c>
    </row>
    <row r="38" spans="2:7" x14ac:dyDescent="0.25">
      <c r="B38" s="170"/>
      <c r="C38" s="170"/>
      <c r="D38" s="170"/>
      <c r="E38" s="170"/>
    </row>
    <row r="39" spans="2:7" x14ac:dyDescent="0.25">
      <c r="B39" s="170"/>
      <c r="C39" s="170"/>
      <c r="D39" s="170"/>
      <c r="E39" s="170"/>
    </row>
    <row r="40" spans="2:7" x14ac:dyDescent="0.25">
      <c r="B40" s="170"/>
      <c r="C40" s="170"/>
      <c r="D40" s="170"/>
      <c r="E40" s="170"/>
    </row>
    <row r="41" spans="2:7" x14ac:dyDescent="0.25">
      <c r="B41" s="170"/>
      <c r="C41" s="170"/>
      <c r="D41" s="170"/>
      <c r="E41" s="170"/>
    </row>
    <row r="42" spans="2:7" x14ac:dyDescent="0.25">
      <c r="B42" s="170"/>
      <c r="C42" s="170"/>
      <c r="D42" s="170"/>
      <c r="E42" s="170"/>
      <c r="G42" s="120" t="s">
        <v>0</v>
      </c>
    </row>
    <row r="43" spans="2:7" x14ac:dyDescent="0.25">
      <c r="B43" s="170"/>
      <c r="C43" s="170"/>
      <c r="D43" s="170"/>
      <c r="E43" s="170"/>
      <c r="G43" s="20">
        <v>20000</v>
      </c>
    </row>
    <row r="44" spans="2:7" x14ac:dyDescent="0.25">
      <c r="B44" s="170"/>
      <c r="C44" s="170"/>
      <c r="D44" s="170"/>
      <c r="E44" s="170"/>
      <c r="G44" s="20">
        <v>225000</v>
      </c>
    </row>
    <row r="45" spans="2:7" x14ac:dyDescent="0.25">
      <c r="B45" s="188" t="s">
        <v>816</v>
      </c>
      <c r="C45" s="188"/>
      <c r="D45" s="188"/>
      <c r="E45" s="19" t="s">
        <v>820</v>
      </c>
      <c r="G45" s="20">
        <v>45000</v>
      </c>
    </row>
    <row r="46" spans="2:7" x14ac:dyDescent="0.25">
      <c r="B46" s="188" t="s">
        <v>817</v>
      </c>
      <c r="C46" s="188"/>
      <c r="D46" s="188"/>
      <c r="E46" s="19"/>
      <c r="G46" s="20"/>
    </row>
    <row r="47" spans="2:7" x14ac:dyDescent="0.25">
      <c r="B47" s="189" t="s">
        <v>818</v>
      </c>
      <c r="C47" s="189"/>
      <c r="D47" s="189"/>
      <c r="E47" s="189"/>
      <c r="F47" s="4"/>
    </row>
    <row r="48" spans="2:7" x14ac:dyDescent="0.25">
      <c r="B48" s="121" t="s">
        <v>14</v>
      </c>
      <c r="C48" s="121" t="s">
        <v>179</v>
      </c>
      <c r="D48" s="121" t="s">
        <v>110</v>
      </c>
      <c r="E48" s="122" t="s">
        <v>111</v>
      </c>
      <c r="F48" s="4"/>
    </row>
    <row r="49" spans="2:6" x14ac:dyDescent="0.25">
      <c r="B49" s="6">
        <v>1</v>
      </c>
      <c r="C49" s="6">
        <v>1</v>
      </c>
      <c r="D49" s="2" t="s">
        <v>55</v>
      </c>
      <c r="E49" s="20">
        <v>40000</v>
      </c>
      <c r="F49" s="4"/>
    </row>
    <row r="50" spans="2:6" x14ac:dyDescent="0.25">
      <c r="B50" s="6">
        <v>2</v>
      </c>
      <c r="C50" s="6">
        <v>4</v>
      </c>
      <c r="D50" s="2" t="s">
        <v>746</v>
      </c>
      <c r="E50" s="20">
        <v>275000</v>
      </c>
      <c r="F50" s="4"/>
    </row>
    <row r="51" spans="2:6" x14ac:dyDescent="0.25">
      <c r="B51" s="6">
        <v>3</v>
      </c>
      <c r="C51" s="6">
        <v>1</v>
      </c>
      <c r="D51" s="2" t="s">
        <v>217</v>
      </c>
      <c r="E51" s="20">
        <v>75000</v>
      </c>
      <c r="F51" s="4"/>
    </row>
    <row r="52" spans="2:6" x14ac:dyDescent="0.25">
      <c r="B52" s="6">
        <v>4</v>
      </c>
      <c r="C52" s="6">
        <v>1</v>
      </c>
      <c r="D52" s="2" t="s">
        <v>79</v>
      </c>
      <c r="E52" s="20">
        <v>100000</v>
      </c>
      <c r="F52" s="4"/>
    </row>
    <row r="53" spans="2:6" x14ac:dyDescent="0.25">
      <c r="B53" s="190" t="s">
        <v>157</v>
      </c>
      <c r="C53" s="190"/>
      <c r="D53" s="190"/>
      <c r="E53" s="119">
        <f>SUM(E49:E52)</f>
        <v>490000</v>
      </c>
    </row>
  </sheetData>
  <mergeCells count="12">
    <mergeCell ref="B24:D24"/>
    <mergeCell ref="B25:D25"/>
    <mergeCell ref="B26:D26"/>
    <mergeCell ref="B1:E7"/>
    <mergeCell ref="B8:D8"/>
    <mergeCell ref="B9:D9"/>
    <mergeCell ref="B10:E10"/>
    <mergeCell ref="B38:E44"/>
    <mergeCell ref="B45:D45"/>
    <mergeCell ref="B46:D46"/>
    <mergeCell ref="B47:E47"/>
    <mergeCell ref="B53:D53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149D-AF3A-4A0F-9056-041065D07356}">
  <dimension ref="A1:P21"/>
  <sheetViews>
    <sheetView topLeftCell="A3" workbookViewId="0">
      <selection activeCell="C19" sqref="C19"/>
    </sheetView>
  </sheetViews>
  <sheetFormatPr defaultRowHeight="15" x14ac:dyDescent="0.25"/>
  <cols>
    <col min="2" max="2" width="30.5703125" bestFit="1" customWidth="1"/>
    <col min="5" max="5" width="12.85546875" bestFit="1" customWidth="1"/>
    <col min="8" max="8" width="23.140625" customWidth="1"/>
    <col min="9" max="9" width="9.140625" style="4"/>
    <col min="13" max="13" width="12.7109375" customWidth="1"/>
    <col min="14" max="15" width="10.7109375" bestFit="1" customWidth="1"/>
  </cols>
  <sheetData>
    <row r="1" spans="1:16" x14ac:dyDescent="0.25">
      <c r="A1" s="180" t="s">
        <v>73</v>
      </c>
      <c r="B1" s="181"/>
      <c r="C1" s="181"/>
      <c r="D1" s="181"/>
      <c r="E1" s="182"/>
    </row>
    <row r="2" spans="1:16" x14ac:dyDescent="0.25">
      <c r="A2" s="3" t="s">
        <v>14</v>
      </c>
      <c r="B2" s="3" t="s">
        <v>3</v>
      </c>
      <c r="C2" s="14" t="s">
        <v>0</v>
      </c>
      <c r="D2" s="15" t="s">
        <v>43</v>
      </c>
      <c r="E2" s="3" t="s">
        <v>13</v>
      </c>
    </row>
    <row r="3" spans="1:16" x14ac:dyDescent="0.25">
      <c r="A3" s="2">
        <v>2</v>
      </c>
      <c r="B3" s="2" t="s">
        <v>44</v>
      </c>
      <c r="C3" s="5">
        <v>62000</v>
      </c>
      <c r="D3" s="5">
        <v>150000</v>
      </c>
      <c r="E3" s="5"/>
    </row>
    <row r="4" spans="1:16" x14ac:dyDescent="0.25">
      <c r="A4" s="2">
        <v>2</v>
      </c>
      <c r="B4" s="2" t="s">
        <v>45</v>
      </c>
      <c r="C4" s="5">
        <v>44000</v>
      </c>
      <c r="D4" s="5">
        <v>100000</v>
      </c>
      <c r="E4" s="5"/>
      <c r="H4" s="2" t="s">
        <v>74</v>
      </c>
      <c r="I4" s="5">
        <v>606800</v>
      </c>
    </row>
    <row r="5" spans="1:16" x14ac:dyDescent="0.25">
      <c r="A5" s="16">
        <v>2</v>
      </c>
      <c r="B5" s="2" t="s">
        <v>66</v>
      </c>
      <c r="C5" s="5">
        <v>176000</v>
      </c>
      <c r="D5" s="5">
        <v>300000</v>
      </c>
      <c r="E5" s="5"/>
      <c r="H5" s="2" t="s">
        <v>75</v>
      </c>
      <c r="I5" s="5">
        <v>120000</v>
      </c>
    </row>
    <row r="6" spans="1:16" x14ac:dyDescent="0.25">
      <c r="A6" s="2">
        <v>2</v>
      </c>
      <c r="B6" s="2" t="s">
        <v>67</v>
      </c>
      <c r="C6" s="5">
        <v>30000</v>
      </c>
      <c r="D6" s="5">
        <v>60000</v>
      </c>
      <c r="E6" s="5"/>
      <c r="H6" s="2" t="s">
        <v>76</v>
      </c>
      <c r="I6" s="5">
        <v>165000</v>
      </c>
    </row>
    <row r="7" spans="1:16" x14ac:dyDescent="0.25">
      <c r="A7" s="2">
        <v>3</v>
      </c>
      <c r="B7" s="2" t="s">
        <v>46</v>
      </c>
      <c r="C7" s="5">
        <v>165000</v>
      </c>
      <c r="D7" s="5">
        <v>350000</v>
      </c>
      <c r="E7" s="5"/>
      <c r="H7" s="2" t="s">
        <v>77</v>
      </c>
      <c r="I7" s="5">
        <v>32000</v>
      </c>
    </row>
    <row r="8" spans="1:16" x14ac:dyDescent="0.25">
      <c r="A8" s="2">
        <v>1</v>
      </c>
      <c r="B8" s="2" t="s">
        <v>70</v>
      </c>
      <c r="C8" s="5">
        <v>120000</v>
      </c>
      <c r="D8" s="5"/>
      <c r="E8" s="5"/>
      <c r="H8" s="2" t="s">
        <v>78</v>
      </c>
      <c r="I8" s="5">
        <v>55000</v>
      </c>
    </row>
    <row r="9" spans="1:16" x14ac:dyDescent="0.25">
      <c r="A9" s="2">
        <v>1</v>
      </c>
      <c r="B9" s="2" t="s">
        <v>71</v>
      </c>
      <c r="C9" s="5">
        <v>0</v>
      </c>
      <c r="D9" s="5">
        <v>800000</v>
      </c>
      <c r="E9" s="5"/>
      <c r="H9" s="2"/>
      <c r="I9" s="5">
        <f>SUM(I4:I8)</f>
        <v>978800</v>
      </c>
      <c r="N9" s="22" t="s">
        <v>43</v>
      </c>
      <c r="O9" s="22" t="s">
        <v>0</v>
      </c>
    </row>
    <row r="10" spans="1:16" x14ac:dyDescent="0.25">
      <c r="A10" s="2">
        <v>1</v>
      </c>
      <c r="B10" s="2" t="s">
        <v>72</v>
      </c>
      <c r="C10" s="5">
        <v>0</v>
      </c>
      <c r="D10" s="5">
        <v>500000</v>
      </c>
      <c r="E10" s="5"/>
      <c r="M10" t="s">
        <v>88</v>
      </c>
      <c r="N10" s="4">
        <v>530000</v>
      </c>
      <c r="O10" s="4">
        <v>380000</v>
      </c>
    </row>
    <row r="11" spans="1:16" x14ac:dyDescent="0.25">
      <c r="A11" s="2"/>
      <c r="B11" s="2"/>
      <c r="C11" s="5"/>
      <c r="D11" s="5"/>
      <c r="E11" s="5"/>
      <c r="H11" s="171" t="s">
        <v>84</v>
      </c>
      <c r="I11" s="171"/>
      <c r="M11" t="s">
        <v>85</v>
      </c>
      <c r="N11" s="4">
        <v>350000</v>
      </c>
      <c r="O11" s="4">
        <v>250000</v>
      </c>
      <c r="P11" t="s">
        <v>89</v>
      </c>
    </row>
    <row r="12" spans="1:16" x14ac:dyDescent="0.25">
      <c r="A12" s="2">
        <v>2</v>
      </c>
      <c r="B12" s="2" t="s">
        <v>68</v>
      </c>
      <c r="C12" s="5">
        <v>150000</v>
      </c>
      <c r="D12" s="5">
        <v>280000</v>
      </c>
      <c r="E12" s="5"/>
      <c r="H12" s="2" t="s">
        <v>80</v>
      </c>
      <c r="I12" s="5">
        <f>I9</f>
        <v>978800</v>
      </c>
      <c r="M12" t="s">
        <v>86</v>
      </c>
      <c r="N12" s="4">
        <v>380000</v>
      </c>
      <c r="O12" s="4">
        <v>280000</v>
      </c>
    </row>
    <row r="13" spans="1:16" x14ac:dyDescent="0.25">
      <c r="A13" s="2">
        <v>1</v>
      </c>
      <c r="B13" s="2" t="s">
        <v>69</v>
      </c>
      <c r="C13" s="5">
        <v>70000</v>
      </c>
      <c r="D13" s="5">
        <v>80000</v>
      </c>
      <c r="E13" s="5"/>
      <c r="H13" s="2" t="s">
        <v>81</v>
      </c>
      <c r="I13" s="5">
        <v>3040000</v>
      </c>
      <c r="M13" t="s">
        <v>87</v>
      </c>
      <c r="N13" s="4">
        <v>970000</v>
      </c>
      <c r="O13" s="4">
        <v>760000</v>
      </c>
    </row>
    <row r="14" spans="1:16" x14ac:dyDescent="0.25">
      <c r="A14" s="178" t="s">
        <v>50</v>
      </c>
      <c r="B14" s="179"/>
      <c r="C14" s="15">
        <f>SUM(C3:C13)</f>
        <v>817000</v>
      </c>
      <c r="D14" s="15">
        <f>SUM(D3:D13)</f>
        <v>2620000</v>
      </c>
      <c r="E14" s="15">
        <f>SUM(E3:E13)</f>
        <v>0</v>
      </c>
      <c r="H14" s="2" t="s">
        <v>82</v>
      </c>
      <c r="I14" s="5">
        <f>I13-I12</f>
        <v>2061200</v>
      </c>
      <c r="N14" s="4">
        <f>SUM(N10:N13)</f>
        <v>2230000</v>
      </c>
      <c r="O14" s="4">
        <f>SUM(O10:O13)</f>
        <v>1670000</v>
      </c>
    </row>
    <row r="15" spans="1:16" x14ac:dyDescent="0.25">
      <c r="B15" s="17" t="s">
        <v>51</v>
      </c>
      <c r="C15" s="4">
        <f>D14-C14</f>
        <v>1803000</v>
      </c>
      <c r="E15" s="4"/>
      <c r="H15" s="2" t="s">
        <v>79</v>
      </c>
      <c r="I15" s="5">
        <v>650000</v>
      </c>
      <c r="N15" s="4"/>
      <c r="O15" s="4"/>
    </row>
    <row r="16" spans="1:16" x14ac:dyDescent="0.25">
      <c r="B16" s="17" t="s">
        <v>52</v>
      </c>
      <c r="C16" s="4">
        <f>E14-C14</f>
        <v>-817000</v>
      </c>
      <c r="E16" s="4" t="s">
        <v>1</v>
      </c>
      <c r="H16" s="21" t="s">
        <v>83</v>
      </c>
      <c r="I16" s="7">
        <f>I14+I15</f>
        <v>2711200</v>
      </c>
      <c r="N16" s="4"/>
      <c r="O16" s="4">
        <f>N14-O14</f>
        <v>560000</v>
      </c>
    </row>
    <row r="19" spans="2:2" x14ac:dyDescent="0.25">
      <c r="B19" t="s">
        <v>0</v>
      </c>
    </row>
    <row r="20" spans="2:2" x14ac:dyDescent="0.25">
      <c r="B20" t="s">
        <v>43</v>
      </c>
    </row>
    <row r="21" spans="2:2" x14ac:dyDescent="0.25">
      <c r="B21" t="s">
        <v>492</v>
      </c>
    </row>
  </sheetData>
  <mergeCells count="3">
    <mergeCell ref="A1:E1"/>
    <mergeCell ref="A14:B14"/>
    <mergeCell ref="H11:I1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00D6-1FA5-4EA8-A09A-5DC8E6F1820B}">
  <dimension ref="A1:N32"/>
  <sheetViews>
    <sheetView topLeftCell="A16" workbookViewId="0">
      <selection activeCell="E23" sqref="E23"/>
    </sheetView>
  </sheetViews>
  <sheetFormatPr defaultRowHeight="15" x14ac:dyDescent="0.25"/>
  <cols>
    <col min="2" max="2" width="30.140625" customWidth="1"/>
    <col min="4" max="4" width="12.42578125" customWidth="1"/>
    <col min="5" max="5" width="12.85546875" bestFit="1" customWidth="1"/>
    <col min="7" max="7" width="4.7109375" customWidth="1"/>
    <col min="8" max="8" width="9.85546875" customWidth="1"/>
    <col min="9" max="9" width="32.42578125" customWidth="1"/>
    <col min="10" max="10" width="11.140625" customWidth="1"/>
    <col min="12" max="12" width="12.42578125" customWidth="1"/>
    <col min="13" max="13" width="33.7109375" customWidth="1"/>
  </cols>
  <sheetData>
    <row r="1" spans="1:14" x14ac:dyDescent="0.25">
      <c r="A1" s="180" t="s">
        <v>119</v>
      </c>
      <c r="B1" s="181"/>
      <c r="C1" s="181"/>
      <c r="D1" s="181"/>
      <c r="E1" s="182"/>
      <c r="H1" s="170"/>
      <c r="I1" s="170"/>
      <c r="J1" s="170"/>
      <c r="L1" s="170"/>
      <c r="M1" s="170"/>
      <c r="N1" s="170"/>
    </row>
    <row r="2" spans="1:14" x14ac:dyDescent="0.25">
      <c r="A2" s="3" t="s">
        <v>14</v>
      </c>
      <c r="B2" s="3" t="s">
        <v>3</v>
      </c>
      <c r="C2" s="14" t="s">
        <v>0</v>
      </c>
      <c r="D2" s="14" t="s">
        <v>43</v>
      </c>
      <c r="E2" s="3" t="s">
        <v>13</v>
      </c>
      <c r="H2" s="170"/>
      <c r="I2" s="170"/>
      <c r="J2" s="170"/>
      <c r="L2" s="170"/>
      <c r="M2" s="170"/>
      <c r="N2" s="170"/>
    </row>
    <row r="3" spans="1:14" x14ac:dyDescent="0.25">
      <c r="A3" s="2">
        <v>2</v>
      </c>
      <c r="B3" s="2" t="s">
        <v>120</v>
      </c>
      <c r="C3" s="5">
        <v>160000</v>
      </c>
      <c r="D3" s="20">
        <v>120000</v>
      </c>
      <c r="E3" s="5">
        <f t="shared" ref="E3:E9" si="0">D3*A3</f>
        <v>240000</v>
      </c>
      <c r="H3" s="170"/>
      <c r="I3" s="170"/>
      <c r="J3" s="170"/>
      <c r="L3" s="170"/>
      <c r="M3" s="170"/>
      <c r="N3" s="170"/>
    </row>
    <row r="4" spans="1:14" x14ac:dyDescent="0.25">
      <c r="A4" s="2">
        <v>2</v>
      </c>
      <c r="B4" s="2" t="s">
        <v>8</v>
      </c>
      <c r="C4" s="5">
        <v>100000</v>
      </c>
      <c r="D4" s="5">
        <v>90000</v>
      </c>
      <c r="E4" s="5">
        <f t="shared" si="0"/>
        <v>180000</v>
      </c>
      <c r="H4" s="170"/>
      <c r="I4" s="170"/>
      <c r="J4" s="170"/>
      <c r="L4" s="170"/>
      <c r="M4" s="170"/>
      <c r="N4" s="170"/>
    </row>
    <row r="5" spans="1:14" x14ac:dyDescent="0.25">
      <c r="A5" s="16">
        <v>2</v>
      </c>
      <c r="B5" s="2" t="s">
        <v>7</v>
      </c>
      <c r="C5" s="5">
        <v>42000</v>
      </c>
      <c r="D5" s="5">
        <v>80000</v>
      </c>
      <c r="E5" s="5">
        <f t="shared" si="0"/>
        <v>160000</v>
      </c>
      <c r="H5" s="170"/>
      <c r="I5" s="170"/>
      <c r="J5" s="170"/>
      <c r="L5" s="170"/>
      <c r="M5" s="170"/>
      <c r="N5" s="170"/>
    </row>
    <row r="6" spans="1:14" x14ac:dyDescent="0.25">
      <c r="A6" s="2">
        <v>1</v>
      </c>
      <c r="B6" s="2" t="s">
        <v>121</v>
      </c>
      <c r="C6" s="5">
        <v>257400</v>
      </c>
      <c r="D6" s="5">
        <v>350000</v>
      </c>
      <c r="E6" s="5">
        <f t="shared" si="0"/>
        <v>350000</v>
      </c>
      <c r="H6" s="170"/>
      <c r="I6" s="170"/>
      <c r="J6" s="170"/>
      <c r="L6" s="170"/>
      <c r="M6" s="170"/>
      <c r="N6" s="170"/>
    </row>
    <row r="7" spans="1:14" x14ac:dyDescent="0.25">
      <c r="A7" s="2">
        <v>1</v>
      </c>
      <c r="B7" s="2" t="s">
        <v>122</v>
      </c>
      <c r="C7" s="5">
        <v>150000</v>
      </c>
      <c r="D7" s="5">
        <v>280000</v>
      </c>
      <c r="E7" s="5">
        <f t="shared" si="0"/>
        <v>280000</v>
      </c>
      <c r="H7" s="170"/>
      <c r="I7" s="170"/>
      <c r="J7" s="170"/>
      <c r="L7" s="170"/>
      <c r="M7" s="170"/>
      <c r="N7" s="170"/>
    </row>
    <row r="8" spans="1:14" x14ac:dyDescent="0.25">
      <c r="A8" s="2">
        <v>1</v>
      </c>
      <c r="B8" s="2" t="s">
        <v>79</v>
      </c>
      <c r="C8" s="5"/>
      <c r="D8" s="5">
        <v>700000</v>
      </c>
      <c r="E8" s="5">
        <f t="shared" si="0"/>
        <v>700000</v>
      </c>
      <c r="G8" t="s">
        <v>53</v>
      </c>
      <c r="H8" s="171" t="s">
        <v>119</v>
      </c>
      <c r="I8" s="171"/>
      <c r="J8" s="171"/>
      <c r="L8" s="171" t="s">
        <v>279</v>
      </c>
      <c r="M8" s="171"/>
      <c r="N8" s="171"/>
    </row>
    <row r="9" spans="1:14" x14ac:dyDescent="0.25">
      <c r="A9" s="2">
        <v>2</v>
      </c>
      <c r="B9" s="2" t="s">
        <v>66</v>
      </c>
      <c r="C9" s="5">
        <v>100000</v>
      </c>
      <c r="D9" s="5">
        <v>80000</v>
      </c>
      <c r="E9" s="5">
        <f t="shared" si="0"/>
        <v>160000</v>
      </c>
      <c r="F9" t="s">
        <v>129</v>
      </c>
      <c r="H9" s="8" t="s">
        <v>109</v>
      </c>
      <c r="I9" s="8" t="s">
        <v>110</v>
      </c>
      <c r="J9" s="9" t="s">
        <v>111</v>
      </c>
      <c r="L9" s="8" t="s">
        <v>109</v>
      </c>
      <c r="M9" s="8" t="s">
        <v>110</v>
      </c>
      <c r="N9" s="9" t="s">
        <v>111</v>
      </c>
    </row>
    <row r="10" spans="1:14" x14ac:dyDescent="0.25">
      <c r="A10" s="2">
        <v>1</v>
      </c>
      <c r="B10" s="2" t="s">
        <v>123</v>
      </c>
      <c r="C10" s="5">
        <v>50000</v>
      </c>
      <c r="D10" s="5">
        <v>80000</v>
      </c>
      <c r="E10" s="5">
        <f>D10</f>
        <v>80000</v>
      </c>
      <c r="H10" s="6">
        <v>2</v>
      </c>
      <c r="I10" s="2" t="s">
        <v>120</v>
      </c>
      <c r="J10" s="5">
        <v>240000</v>
      </c>
      <c r="L10" s="6">
        <v>1</v>
      </c>
      <c r="M10" s="2" t="s">
        <v>280</v>
      </c>
      <c r="N10" s="5">
        <v>2000000</v>
      </c>
    </row>
    <row r="11" spans="1:14" x14ac:dyDescent="0.25">
      <c r="A11" s="2">
        <v>2</v>
      </c>
      <c r="B11" s="2" t="s">
        <v>127</v>
      </c>
      <c r="C11" s="5">
        <v>30000</v>
      </c>
      <c r="D11" s="5">
        <v>30000</v>
      </c>
      <c r="E11" s="5">
        <f>D11*A11</f>
        <v>60000</v>
      </c>
      <c r="H11" s="6">
        <v>2</v>
      </c>
      <c r="I11" s="2" t="s">
        <v>8</v>
      </c>
      <c r="J11" s="5">
        <v>180000</v>
      </c>
      <c r="L11" s="6">
        <v>1</v>
      </c>
      <c r="M11" s="2" t="s">
        <v>281</v>
      </c>
      <c r="N11" s="5">
        <v>300000</v>
      </c>
    </row>
    <row r="12" spans="1:14" x14ac:dyDescent="0.25">
      <c r="A12" s="2">
        <v>1</v>
      </c>
      <c r="B12" s="2" t="s">
        <v>69</v>
      </c>
      <c r="C12" s="5">
        <v>50000</v>
      </c>
      <c r="D12" s="5">
        <v>100000</v>
      </c>
      <c r="E12" s="5">
        <f>D12*A12</f>
        <v>100000</v>
      </c>
      <c r="H12" s="6">
        <v>2</v>
      </c>
      <c r="I12" s="2" t="s">
        <v>7</v>
      </c>
      <c r="J12" s="5">
        <v>160000</v>
      </c>
      <c r="L12" s="6">
        <v>1</v>
      </c>
      <c r="M12" s="2" t="s">
        <v>282</v>
      </c>
      <c r="N12" s="5">
        <v>200000</v>
      </c>
    </row>
    <row r="13" spans="1:14" x14ac:dyDescent="0.25">
      <c r="A13" s="2"/>
      <c r="B13" s="2"/>
      <c r="C13" s="5"/>
      <c r="D13" s="5"/>
      <c r="E13" s="5"/>
      <c r="H13" s="6">
        <v>1</v>
      </c>
      <c r="I13" s="2" t="s">
        <v>121</v>
      </c>
      <c r="J13" s="5">
        <v>350000</v>
      </c>
      <c r="L13" s="6">
        <v>1</v>
      </c>
      <c r="M13" s="2" t="s">
        <v>283</v>
      </c>
      <c r="N13" s="5">
        <v>400000</v>
      </c>
    </row>
    <row r="14" spans="1:14" x14ac:dyDescent="0.25">
      <c r="A14" s="178" t="s">
        <v>50</v>
      </c>
      <c r="B14" s="179"/>
      <c r="C14" s="15">
        <f>SUM(C3:C13)</f>
        <v>939400</v>
      </c>
      <c r="D14" s="15">
        <f>SUM(D3:D13)</f>
        <v>1910000</v>
      </c>
      <c r="E14" s="15">
        <f>SUM(E3:E13)</f>
        <v>2310000</v>
      </c>
      <c r="G14" t="s">
        <v>53</v>
      </c>
      <c r="H14" s="6">
        <v>1</v>
      </c>
      <c r="I14" s="2" t="s">
        <v>122</v>
      </c>
      <c r="J14" s="5">
        <v>280000</v>
      </c>
      <c r="L14" s="6">
        <v>1</v>
      </c>
      <c r="M14" s="2" t="s">
        <v>284</v>
      </c>
      <c r="N14" s="5">
        <v>200000</v>
      </c>
    </row>
    <row r="15" spans="1:14" x14ac:dyDescent="0.25">
      <c r="H15" s="6">
        <v>1</v>
      </c>
      <c r="I15" s="2" t="s">
        <v>79</v>
      </c>
      <c r="J15" s="5">
        <v>700000</v>
      </c>
      <c r="L15" s="193" t="s">
        <v>113</v>
      </c>
      <c r="M15" s="193"/>
      <c r="N15" s="7">
        <f>SUM(N10:N14)</f>
        <v>3100000</v>
      </c>
    </row>
    <row r="16" spans="1:14" x14ac:dyDescent="0.25">
      <c r="B16" t="s">
        <v>128</v>
      </c>
      <c r="C16" s="4">
        <f>C14</f>
        <v>939400</v>
      </c>
      <c r="H16" s="6">
        <v>2</v>
      </c>
      <c r="I16" s="2" t="s">
        <v>66</v>
      </c>
      <c r="J16" s="5">
        <v>160000</v>
      </c>
    </row>
    <row r="17" spans="2:10" x14ac:dyDescent="0.25">
      <c r="B17" t="s">
        <v>82</v>
      </c>
      <c r="C17">
        <v>690600</v>
      </c>
      <c r="H17" s="6">
        <v>1</v>
      </c>
      <c r="I17" s="2" t="s">
        <v>123</v>
      </c>
      <c r="J17" s="5">
        <v>80000</v>
      </c>
    </row>
    <row r="18" spans="2:10" x14ac:dyDescent="0.25">
      <c r="H18" s="6">
        <v>2</v>
      </c>
      <c r="I18" s="2" t="s">
        <v>127</v>
      </c>
      <c r="J18" s="5">
        <v>60000</v>
      </c>
    </row>
    <row r="19" spans="2:10" x14ac:dyDescent="0.25">
      <c r="H19" s="6">
        <v>1</v>
      </c>
      <c r="I19" s="2" t="s">
        <v>69</v>
      </c>
      <c r="J19" s="5">
        <v>100000</v>
      </c>
    </row>
    <row r="20" spans="2:10" x14ac:dyDescent="0.25">
      <c r="B20" s="28" t="s">
        <v>0</v>
      </c>
      <c r="C20" s="29">
        <f>C14</f>
        <v>939400</v>
      </c>
      <c r="H20" s="193" t="s">
        <v>113</v>
      </c>
      <c r="I20" s="193"/>
      <c r="J20" s="7">
        <f>SUM(J10:J19)</f>
        <v>2310000</v>
      </c>
    </row>
    <row r="21" spans="2:10" x14ac:dyDescent="0.25">
      <c r="B21" s="28" t="s">
        <v>43</v>
      </c>
      <c r="C21" s="29">
        <f>E14</f>
        <v>2310000</v>
      </c>
      <c r="H21" s="198" t="s">
        <v>130</v>
      </c>
      <c r="I21" s="198"/>
      <c r="J21" s="198"/>
    </row>
    <row r="22" spans="2:10" x14ac:dyDescent="0.25">
      <c r="B22" s="63" t="s">
        <v>492</v>
      </c>
      <c r="C22" s="64">
        <f>C21-C20</f>
        <v>1370600</v>
      </c>
      <c r="H22" s="198"/>
      <c r="I22" s="198"/>
      <c r="J22" s="198"/>
    </row>
    <row r="23" spans="2:10" x14ac:dyDescent="0.25">
      <c r="H23" s="198"/>
      <c r="I23" s="198"/>
      <c r="J23" s="198"/>
    </row>
    <row r="24" spans="2:10" x14ac:dyDescent="0.25">
      <c r="H24" s="198"/>
      <c r="I24" s="198"/>
      <c r="J24" s="198"/>
    </row>
    <row r="25" spans="2:10" ht="1.5" customHeight="1" x14ac:dyDescent="0.25">
      <c r="H25" s="198" t="s">
        <v>131</v>
      </c>
      <c r="I25" s="198"/>
      <c r="J25" s="198"/>
    </row>
    <row r="26" spans="2:10" ht="60" customHeight="1" x14ac:dyDescent="0.25">
      <c r="H26" s="198"/>
      <c r="I26" s="198"/>
      <c r="J26" s="198"/>
    </row>
    <row r="27" spans="2:10" x14ac:dyDescent="0.25">
      <c r="H27" s="171" t="s">
        <v>116</v>
      </c>
      <c r="I27" s="171"/>
      <c r="J27" s="171"/>
    </row>
    <row r="28" spans="2:10" x14ac:dyDescent="0.25">
      <c r="H28" s="195" t="s">
        <v>132</v>
      </c>
      <c r="I28" s="195"/>
      <c r="J28" s="23">
        <v>800000</v>
      </c>
    </row>
    <row r="29" spans="2:10" x14ac:dyDescent="0.25">
      <c r="H29" s="196" t="s">
        <v>133</v>
      </c>
      <c r="I29" s="197"/>
      <c r="J29" s="23">
        <v>1510000</v>
      </c>
    </row>
    <row r="30" spans="2:10" x14ac:dyDescent="0.25">
      <c r="H30" s="195" t="s">
        <v>172</v>
      </c>
      <c r="I30" s="195"/>
      <c r="J30" s="23">
        <v>800000</v>
      </c>
    </row>
    <row r="31" spans="2:10" x14ac:dyDescent="0.25">
      <c r="H31" s="195" t="s">
        <v>133</v>
      </c>
      <c r="I31" s="195"/>
      <c r="J31" s="23">
        <f>J29-J30</f>
        <v>710000</v>
      </c>
    </row>
    <row r="32" spans="2:10" x14ac:dyDescent="0.25">
      <c r="H32" s="194" t="s">
        <v>619</v>
      </c>
      <c r="I32" s="194"/>
    </row>
  </sheetData>
  <mergeCells count="16">
    <mergeCell ref="H32:I32"/>
    <mergeCell ref="L1:N7"/>
    <mergeCell ref="L8:N8"/>
    <mergeCell ref="L15:M15"/>
    <mergeCell ref="H30:I30"/>
    <mergeCell ref="H31:I31"/>
    <mergeCell ref="H29:I29"/>
    <mergeCell ref="H21:J24"/>
    <mergeCell ref="H25:J26"/>
    <mergeCell ref="H27:J27"/>
    <mergeCell ref="H28:I28"/>
    <mergeCell ref="A1:E1"/>
    <mergeCell ref="A14:B14"/>
    <mergeCell ref="H1:J7"/>
    <mergeCell ref="H8:J8"/>
    <mergeCell ref="H20:I20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5E090-9438-4E5D-B845-6C49D759C949}">
  <dimension ref="A1:K32"/>
  <sheetViews>
    <sheetView zoomScale="110" zoomScaleNormal="110" workbookViewId="0">
      <selection activeCell="F8" sqref="F8"/>
    </sheetView>
  </sheetViews>
  <sheetFormatPr defaultRowHeight="15" x14ac:dyDescent="0.25"/>
  <cols>
    <col min="1" max="1" width="10.5703125" bestFit="1" customWidth="1"/>
    <col min="2" max="2" width="37" customWidth="1"/>
    <col min="3" max="3" width="12.7109375" style="4" customWidth="1"/>
    <col min="4" max="4" width="9.140625" style="4"/>
    <col min="5" max="5" width="15.5703125" style="4" customWidth="1"/>
  </cols>
  <sheetData>
    <row r="1" spans="1:9" x14ac:dyDescent="0.25">
      <c r="A1" s="180" t="s">
        <v>165</v>
      </c>
      <c r="B1" s="181"/>
      <c r="C1" s="181"/>
      <c r="D1" s="181"/>
      <c r="E1" s="182"/>
    </row>
    <row r="2" spans="1:9" x14ac:dyDescent="0.25">
      <c r="A2" s="3" t="s">
        <v>14</v>
      </c>
      <c r="B2" s="3" t="s">
        <v>3</v>
      </c>
      <c r="C2" s="14" t="s">
        <v>0</v>
      </c>
      <c r="D2" s="14" t="s">
        <v>43</v>
      </c>
      <c r="E2" s="14" t="s">
        <v>13</v>
      </c>
    </row>
    <row r="3" spans="1:9" x14ac:dyDescent="0.25">
      <c r="A3" s="2">
        <v>4</v>
      </c>
      <c r="B3" s="2" t="s">
        <v>143</v>
      </c>
      <c r="C3" s="5">
        <v>22500</v>
      </c>
      <c r="D3" s="20">
        <v>35000</v>
      </c>
      <c r="E3" s="5">
        <v>140000</v>
      </c>
    </row>
    <row r="4" spans="1:9" ht="30" customHeight="1" x14ac:dyDescent="0.25">
      <c r="A4" s="2">
        <v>1</v>
      </c>
      <c r="B4" s="13" t="s">
        <v>144</v>
      </c>
      <c r="C4" s="5">
        <v>192000</v>
      </c>
      <c r="D4" s="5">
        <v>380000</v>
      </c>
      <c r="E4" s="5">
        <v>380000</v>
      </c>
    </row>
    <row r="5" spans="1:9" x14ac:dyDescent="0.25">
      <c r="C5" s="4">
        <f>C3+C4</f>
        <v>214500</v>
      </c>
      <c r="E5" s="4">
        <f>SUM(E3:E4)</f>
        <v>520000</v>
      </c>
    </row>
    <row r="7" spans="1:9" x14ac:dyDescent="0.25">
      <c r="B7" t="s">
        <v>145</v>
      </c>
      <c r="C7" s="4">
        <v>21000</v>
      </c>
    </row>
    <row r="8" spans="1:9" x14ac:dyDescent="0.25">
      <c r="B8" t="s">
        <v>146</v>
      </c>
      <c r="C8" s="4">
        <v>21000</v>
      </c>
      <c r="I8" t="s">
        <v>165</v>
      </c>
    </row>
    <row r="9" spans="1:9" x14ac:dyDescent="0.25">
      <c r="B9" t="s">
        <v>147</v>
      </c>
      <c r="C9" s="4">
        <v>150000</v>
      </c>
    </row>
    <row r="10" spans="1:9" x14ac:dyDescent="0.25">
      <c r="I10" s="1"/>
    </row>
    <row r="11" spans="1:9" x14ac:dyDescent="0.25">
      <c r="B11" s="72" t="s">
        <v>148</v>
      </c>
      <c r="C11" s="73">
        <f>C5-E5</f>
        <v>-305500</v>
      </c>
      <c r="I11" s="1"/>
    </row>
    <row r="12" spans="1:9" x14ac:dyDescent="0.25">
      <c r="I12" s="1"/>
    </row>
    <row r="13" spans="1:9" x14ac:dyDescent="0.25">
      <c r="I13" s="1"/>
    </row>
    <row r="14" spans="1:9" x14ac:dyDescent="0.25">
      <c r="I14" s="1"/>
    </row>
    <row r="15" spans="1:9" x14ac:dyDescent="0.25">
      <c r="A15" s="40">
        <v>45499</v>
      </c>
      <c r="B15" s="41" t="s">
        <v>228</v>
      </c>
      <c r="C15" s="42">
        <v>70000</v>
      </c>
      <c r="D15" s="42">
        <v>200000</v>
      </c>
      <c r="I15" s="1"/>
    </row>
    <row r="16" spans="1:9" x14ac:dyDescent="0.25">
      <c r="A16" s="40">
        <v>45499</v>
      </c>
      <c r="B16" s="41" t="s">
        <v>229</v>
      </c>
      <c r="C16" s="42"/>
      <c r="D16" s="42">
        <v>280000</v>
      </c>
      <c r="I16" s="1"/>
    </row>
    <row r="17" spans="1:11" x14ac:dyDescent="0.25">
      <c r="I17" s="1"/>
    </row>
    <row r="18" spans="1:11" x14ac:dyDescent="0.25">
      <c r="I18" s="1"/>
    </row>
    <row r="19" spans="1:11" x14ac:dyDescent="0.25">
      <c r="A19" s="40">
        <v>45474</v>
      </c>
      <c r="B19" s="41" t="s">
        <v>230</v>
      </c>
      <c r="C19" s="42"/>
      <c r="D19" s="42">
        <v>520000</v>
      </c>
      <c r="I19" s="1"/>
    </row>
    <row r="20" spans="1:11" x14ac:dyDescent="0.25">
      <c r="I20" s="1"/>
    </row>
    <row r="21" spans="1:11" x14ac:dyDescent="0.25">
      <c r="I21" s="1"/>
    </row>
    <row r="22" spans="1:11" x14ac:dyDescent="0.25">
      <c r="I22" s="1"/>
    </row>
    <row r="23" spans="1:11" x14ac:dyDescent="0.25">
      <c r="B23" s="4">
        <f>C20-D20</f>
        <v>0</v>
      </c>
      <c r="I23" s="1"/>
    </row>
    <row r="24" spans="1:11" x14ac:dyDescent="0.25">
      <c r="I24" s="1"/>
    </row>
    <row r="25" spans="1:11" x14ac:dyDescent="0.25">
      <c r="I25">
        <v>1</v>
      </c>
      <c r="J25" t="s">
        <v>167</v>
      </c>
      <c r="K25">
        <v>0</v>
      </c>
    </row>
    <row r="28" spans="1:11" x14ac:dyDescent="0.25">
      <c r="I28" s="30" t="s">
        <v>169</v>
      </c>
    </row>
    <row r="30" spans="1:11" ht="6" customHeight="1" x14ac:dyDescent="0.25"/>
    <row r="31" spans="1:11" hidden="1" x14ac:dyDescent="0.25"/>
    <row r="32" spans="1:11" x14ac:dyDescent="0.25">
      <c r="I32" s="31" t="s">
        <v>171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E7692-C8F7-495B-BB14-1995503B0647}">
  <dimension ref="A1:N33"/>
  <sheetViews>
    <sheetView zoomScale="110" zoomScaleNormal="110" workbookViewId="0">
      <selection sqref="A1:E1"/>
    </sheetView>
  </sheetViews>
  <sheetFormatPr defaultRowHeight="15" x14ac:dyDescent="0.25"/>
  <cols>
    <col min="1" max="1" width="7" customWidth="1"/>
    <col min="2" max="2" width="23.28515625" customWidth="1"/>
    <col min="3" max="3" width="10.42578125" customWidth="1"/>
    <col min="4" max="4" width="13.7109375" customWidth="1"/>
    <col min="5" max="5" width="13" customWidth="1"/>
    <col min="9" max="9" width="12" customWidth="1"/>
    <col min="10" max="10" width="30.7109375" customWidth="1"/>
    <col min="11" max="11" width="14.85546875" customWidth="1"/>
  </cols>
  <sheetData>
    <row r="1" spans="1:11" x14ac:dyDescent="0.25">
      <c r="A1" s="180" t="s">
        <v>165</v>
      </c>
      <c r="B1" s="181"/>
      <c r="C1" s="181"/>
      <c r="D1" s="181"/>
      <c r="E1" s="182"/>
      <c r="I1" s="170"/>
      <c r="J1" s="170"/>
      <c r="K1" s="170"/>
    </row>
    <row r="2" spans="1:11" x14ac:dyDescent="0.25">
      <c r="A2" s="3" t="s">
        <v>14</v>
      </c>
      <c r="B2" s="3" t="s">
        <v>3</v>
      </c>
      <c r="C2" s="14" t="s">
        <v>0</v>
      </c>
      <c r="D2" s="14" t="s">
        <v>43</v>
      </c>
      <c r="E2" s="3" t="s">
        <v>13</v>
      </c>
      <c r="I2" s="170"/>
      <c r="J2" s="170"/>
      <c r="K2" s="170"/>
    </row>
    <row r="3" spans="1:11" x14ac:dyDescent="0.25">
      <c r="A3" s="2">
        <v>1</v>
      </c>
      <c r="B3" s="2" t="s">
        <v>158</v>
      </c>
      <c r="C3" s="5">
        <v>720000</v>
      </c>
      <c r="D3" s="20">
        <v>1000000</v>
      </c>
      <c r="E3" s="5"/>
      <c r="I3" s="170"/>
      <c r="J3" s="170"/>
      <c r="K3" s="170"/>
    </row>
    <row r="4" spans="1:11" x14ac:dyDescent="0.25">
      <c r="A4" s="2">
        <v>2</v>
      </c>
      <c r="B4" s="2" t="s">
        <v>93</v>
      </c>
      <c r="C4" s="5">
        <v>68000</v>
      </c>
      <c r="D4" s="5">
        <v>140000</v>
      </c>
      <c r="E4" s="5"/>
      <c r="I4" s="170"/>
      <c r="J4" s="170"/>
      <c r="K4" s="170"/>
    </row>
    <row r="5" spans="1:11" x14ac:dyDescent="0.25">
      <c r="A5" s="16">
        <v>1</v>
      </c>
      <c r="B5" s="2" t="s">
        <v>94</v>
      </c>
      <c r="C5" s="5">
        <v>1200000</v>
      </c>
      <c r="D5" s="5">
        <v>1200000</v>
      </c>
      <c r="E5" s="5"/>
      <c r="I5" s="170"/>
      <c r="J5" s="170"/>
      <c r="K5" s="170"/>
    </row>
    <row r="6" spans="1:11" x14ac:dyDescent="0.25">
      <c r="A6" s="2">
        <v>2</v>
      </c>
      <c r="B6" s="2" t="s">
        <v>8</v>
      </c>
      <c r="C6" s="5">
        <v>45000</v>
      </c>
      <c r="D6" s="5">
        <v>240000</v>
      </c>
      <c r="E6" s="5"/>
      <c r="I6" s="170"/>
      <c r="J6" s="170"/>
      <c r="K6" s="170"/>
    </row>
    <row r="7" spans="1:11" x14ac:dyDescent="0.25">
      <c r="A7" s="2">
        <v>2</v>
      </c>
      <c r="B7" s="2" t="s">
        <v>159</v>
      </c>
      <c r="C7" s="5">
        <v>40000</v>
      </c>
      <c r="D7" s="5">
        <v>200000</v>
      </c>
      <c r="E7" s="5"/>
      <c r="I7" s="170"/>
      <c r="J7" s="170"/>
      <c r="K7" s="170"/>
    </row>
    <row r="8" spans="1:11" x14ac:dyDescent="0.25">
      <c r="A8" s="2">
        <v>2</v>
      </c>
      <c r="B8" s="2" t="s">
        <v>160</v>
      </c>
      <c r="C8" s="5">
        <v>20000</v>
      </c>
      <c r="D8" s="5">
        <v>100000</v>
      </c>
      <c r="E8" s="5"/>
      <c r="I8" s="171" t="s">
        <v>165</v>
      </c>
      <c r="J8" s="171"/>
      <c r="K8" s="171"/>
    </row>
    <row r="9" spans="1:11" x14ac:dyDescent="0.25">
      <c r="A9" s="2">
        <v>2</v>
      </c>
      <c r="B9" s="2" t="s">
        <v>7</v>
      </c>
      <c r="C9" s="5">
        <v>90000</v>
      </c>
      <c r="D9" s="5">
        <v>320000</v>
      </c>
      <c r="E9" s="5"/>
      <c r="I9" s="8" t="s">
        <v>109</v>
      </c>
      <c r="J9" s="8" t="s">
        <v>110</v>
      </c>
      <c r="K9" s="9" t="s">
        <v>111</v>
      </c>
    </row>
    <row r="10" spans="1:11" x14ac:dyDescent="0.25">
      <c r="A10" s="2">
        <v>2</v>
      </c>
      <c r="B10" s="2" t="s">
        <v>47</v>
      </c>
      <c r="C10" s="5">
        <v>85000</v>
      </c>
      <c r="D10" s="5">
        <v>300000</v>
      </c>
      <c r="E10" s="5"/>
      <c r="I10" s="6">
        <v>1</v>
      </c>
      <c r="J10" s="2" t="s">
        <v>158</v>
      </c>
      <c r="K10" s="20">
        <v>1000000</v>
      </c>
    </row>
    <row r="11" spans="1:11" x14ac:dyDescent="0.25">
      <c r="A11" s="2">
        <v>2</v>
      </c>
      <c r="B11" s="2" t="s">
        <v>161</v>
      </c>
      <c r="C11" s="5">
        <v>40000</v>
      </c>
      <c r="D11" s="5">
        <v>200000</v>
      </c>
      <c r="E11" s="5"/>
      <c r="I11" s="6">
        <v>2</v>
      </c>
      <c r="J11" s="2" t="s">
        <v>93</v>
      </c>
      <c r="K11" s="5">
        <v>140000</v>
      </c>
    </row>
    <row r="12" spans="1:11" x14ac:dyDescent="0.25">
      <c r="A12" s="2">
        <v>1</v>
      </c>
      <c r="B12" s="2" t="s">
        <v>69</v>
      </c>
      <c r="C12" s="5">
        <v>50000</v>
      </c>
      <c r="D12" s="5">
        <v>100000</v>
      </c>
      <c r="E12" s="5"/>
      <c r="I12" s="6">
        <v>1</v>
      </c>
      <c r="J12" s="2" t="s">
        <v>94</v>
      </c>
      <c r="K12" s="5">
        <v>1200000</v>
      </c>
    </row>
    <row r="13" spans="1:11" x14ac:dyDescent="0.25">
      <c r="A13" s="2">
        <v>1</v>
      </c>
      <c r="B13" s="2" t="s">
        <v>71</v>
      </c>
      <c r="C13" s="5"/>
      <c r="D13" s="5">
        <v>1000000</v>
      </c>
      <c r="E13" s="5"/>
      <c r="I13" s="6">
        <v>2</v>
      </c>
      <c r="J13" s="2" t="s">
        <v>8</v>
      </c>
      <c r="K13" s="5">
        <v>240000</v>
      </c>
    </row>
    <row r="14" spans="1:11" x14ac:dyDescent="0.25">
      <c r="A14" s="2">
        <v>1</v>
      </c>
      <c r="B14" s="2" t="s">
        <v>166</v>
      </c>
      <c r="C14" s="5"/>
      <c r="D14" s="5">
        <v>300000</v>
      </c>
      <c r="E14" s="5"/>
      <c r="I14" s="6">
        <v>2</v>
      </c>
      <c r="J14" s="2" t="s">
        <v>159</v>
      </c>
      <c r="K14" s="5">
        <v>200000</v>
      </c>
    </row>
    <row r="15" spans="1:11" x14ac:dyDescent="0.25">
      <c r="A15" s="2">
        <v>2</v>
      </c>
      <c r="B15" s="2" t="s">
        <v>162</v>
      </c>
      <c r="C15" s="5">
        <v>50000</v>
      </c>
      <c r="D15" s="5">
        <v>100000</v>
      </c>
      <c r="E15" s="5"/>
      <c r="I15" s="6">
        <v>2</v>
      </c>
      <c r="J15" s="2" t="s">
        <v>160</v>
      </c>
      <c r="K15" s="5">
        <v>100000</v>
      </c>
    </row>
    <row r="16" spans="1:11" x14ac:dyDescent="0.25">
      <c r="A16" s="2">
        <v>1</v>
      </c>
      <c r="B16" s="2" t="s">
        <v>163</v>
      </c>
      <c r="C16" s="5"/>
      <c r="D16" s="5">
        <v>350000</v>
      </c>
      <c r="E16" s="5"/>
      <c r="G16" t="s">
        <v>53</v>
      </c>
      <c r="I16" s="6">
        <v>2</v>
      </c>
      <c r="J16" s="2" t="s">
        <v>7</v>
      </c>
      <c r="K16" s="5">
        <v>320000</v>
      </c>
    </row>
    <row r="17" spans="1:14" x14ac:dyDescent="0.25">
      <c r="A17" s="2">
        <v>1</v>
      </c>
      <c r="B17" s="2" t="s">
        <v>164</v>
      </c>
      <c r="C17" s="5"/>
      <c r="D17" s="5">
        <v>120000</v>
      </c>
      <c r="E17" s="5"/>
      <c r="I17" s="6">
        <v>2</v>
      </c>
      <c r="J17" s="2" t="s">
        <v>47</v>
      </c>
      <c r="K17" s="5">
        <v>300000</v>
      </c>
      <c r="N17" t="s">
        <v>109</v>
      </c>
    </row>
    <row r="18" spans="1:14" x14ac:dyDescent="0.25">
      <c r="A18" s="2"/>
      <c r="B18" s="2"/>
      <c r="C18" s="5"/>
      <c r="D18" s="5"/>
      <c r="E18" s="5"/>
      <c r="I18" s="6">
        <v>2</v>
      </c>
      <c r="J18" s="2" t="s">
        <v>161</v>
      </c>
      <c r="K18" s="5">
        <v>200000</v>
      </c>
    </row>
    <row r="19" spans="1:14" x14ac:dyDescent="0.25">
      <c r="A19" s="2"/>
      <c r="B19" s="2"/>
      <c r="C19" s="2"/>
      <c r="D19" s="2"/>
      <c r="E19" s="5"/>
      <c r="I19" s="6">
        <v>1</v>
      </c>
      <c r="J19" s="2" t="s">
        <v>69</v>
      </c>
      <c r="K19" s="5">
        <v>100000</v>
      </c>
    </row>
    <row r="20" spans="1:14" x14ac:dyDescent="0.25">
      <c r="A20" s="178" t="s">
        <v>50</v>
      </c>
      <c r="B20" s="179"/>
      <c r="C20" s="15">
        <f>SUM(C3:C18)</f>
        <v>2408000</v>
      </c>
      <c r="D20" s="15">
        <f>SUM(D3:D18)</f>
        <v>5670000</v>
      </c>
      <c r="E20" s="15">
        <f>SUM(E3:E19)</f>
        <v>0</v>
      </c>
      <c r="I20" s="6">
        <v>1</v>
      </c>
      <c r="J20" s="2" t="s">
        <v>71</v>
      </c>
      <c r="K20" s="5">
        <v>1000000</v>
      </c>
    </row>
    <row r="21" spans="1:14" x14ac:dyDescent="0.25">
      <c r="I21" s="6">
        <v>1</v>
      </c>
      <c r="J21" s="2" t="s">
        <v>166</v>
      </c>
      <c r="K21" s="5">
        <v>300000</v>
      </c>
    </row>
    <row r="22" spans="1:14" x14ac:dyDescent="0.25">
      <c r="I22" s="6">
        <v>2</v>
      </c>
      <c r="J22" s="2" t="s">
        <v>162</v>
      </c>
      <c r="K22" s="5">
        <v>100000</v>
      </c>
    </row>
    <row r="23" spans="1:14" x14ac:dyDescent="0.25">
      <c r="B23" s="43" t="s">
        <v>0</v>
      </c>
      <c r="C23" s="43">
        <f>C20</f>
        <v>2408000</v>
      </c>
      <c r="I23" s="6">
        <v>1</v>
      </c>
      <c r="J23" s="2" t="s">
        <v>163</v>
      </c>
      <c r="K23" s="5">
        <v>350000</v>
      </c>
    </row>
    <row r="24" spans="1:14" x14ac:dyDescent="0.25">
      <c r="B24" s="77" t="s">
        <v>43</v>
      </c>
      <c r="C24" s="43">
        <f>D20</f>
        <v>5670000</v>
      </c>
      <c r="I24" s="6">
        <v>1</v>
      </c>
      <c r="J24" s="2" t="s">
        <v>164</v>
      </c>
      <c r="K24" s="5">
        <v>120000</v>
      </c>
    </row>
    <row r="25" spans="1:14" x14ac:dyDescent="0.25">
      <c r="B25" s="72" t="s">
        <v>492</v>
      </c>
      <c r="C25" s="73">
        <f>C24-C23</f>
        <v>3262000</v>
      </c>
      <c r="I25" s="6">
        <v>1</v>
      </c>
      <c r="J25" s="2" t="s">
        <v>167</v>
      </c>
      <c r="K25" s="5">
        <v>0</v>
      </c>
    </row>
    <row r="26" spans="1:14" x14ac:dyDescent="0.25">
      <c r="I26" s="6"/>
      <c r="J26" s="2"/>
      <c r="K26" s="5"/>
    </row>
    <row r="27" spans="1:14" x14ac:dyDescent="0.25">
      <c r="I27" s="193" t="s">
        <v>113</v>
      </c>
      <c r="J27" s="193"/>
      <c r="K27" s="7">
        <f>SUM(K10:K26)</f>
        <v>5670000</v>
      </c>
    </row>
    <row r="28" spans="1:14" x14ac:dyDescent="0.25">
      <c r="I28" s="199" t="s">
        <v>168</v>
      </c>
      <c r="J28" s="199"/>
      <c r="K28" s="199"/>
    </row>
    <row r="29" spans="1:14" x14ac:dyDescent="0.25">
      <c r="I29" s="199"/>
      <c r="J29" s="199"/>
      <c r="K29" s="199"/>
    </row>
    <row r="30" spans="1:14" ht="6" customHeight="1" x14ac:dyDescent="0.25">
      <c r="I30" s="199"/>
      <c r="J30" s="199"/>
      <c r="K30" s="199"/>
    </row>
    <row r="31" spans="1:14" hidden="1" x14ac:dyDescent="0.25">
      <c r="I31" s="199"/>
      <c r="J31" s="199"/>
      <c r="K31" s="199"/>
    </row>
    <row r="32" spans="1:14" x14ac:dyDescent="0.25">
      <c r="I32" s="199" t="s">
        <v>170</v>
      </c>
      <c r="J32" s="199"/>
      <c r="K32" s="199"/>
    </row>
    <row r="33" spans="9:11" x14ac:dyDescent="0.25">
      <c r="I33" s="199"/>
      <c r="J33" s="199"/>
      <c r="K33" s="199"/>
    </row>
  </sheetData>
  <mergeCells count="7">
    <mergeCell ref="I28:K31"/>
    <mergeCell ref="I32:K33"/>
    <mergeCell ref="A1:E1"/>
    <mergeCell ref="A20:B20"/>
    <mergeCell ref="I1:K7"/>
    <mergeCell ref="I8:K8"/>
    <mergeCell ref="I27:J27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9553A-F23C-42C0-B0A3-44F4E9DF8C4D}">
  <dimension ref="A1:C39"/>
  <sheetViews>
    <sheetView topLeftCell="A25" workbookViewId="0">
      <selection activeCell="D36" sqref="D36"/>
    </sheetView>
  </sheetViews>
  <sheetFormatPr defaultRowHeight="15" x14ac:dyDescent="0.25"/>
  <cols>
    <col min="1" max="1" width="10.42578125" bestFit="1" customWidth="1"/>
    <col min="2" max="2" width="40.42578125" customWidth="1"/>
    <col min="3" max="3" width="15.28515625" style="4" customWidth="1"/>
  </cols>
  <sheetData>
    <row r="1" spans="1:3" x14ac:dyDescent="0.25">
      <c r="A1" s="170"/>
      <c r="B1" s="170"/>
      <c r="C1" s="170"/>
    </row>
    <row r="2" spans="1:3" x14ac:dyDescent="0.25">
      <c r="A2" s="170"/>
      <c r="B2" s="170"/>
      <c r="C2" s="170"/>
    </row>
    <row r="3" spans="1:3" x14ac:dyDescent="0.25">
      <c r="A3" s="170"/>
      <c r="B3" s="170"/>
      <c r="C3" s="170"/>
    </row>
    <row r="4" spans="1:3" x14ac:dyDescent="0.25">
      <c r="A4" s="170"/>
      <c r="B4" s="170"/>
      <c r="C4" s="170"/>
    </row>
    <row r="5" spans="1:3" x14ac:dyDescent="0.25">
      <c r="A5" s="170"/>
      <c r="B5" s="170"/>
      <c r="C5" s="170"/>
    </row>
    <row r="6" spans="1:3" x14ac:dyDescent="0.25">
      <c r="A6" s="170"/>
      <c r="B6" s="170"/>
      <c r="C6" s="170"/>
    </row>
    <row r="7" spans="1:3" x14ac:dyDescent="0.25">
      <c r="A7" s="170"/>
      <c r="B7" s="170"/>
      <c r="C7" s="170"/>
    </row>
    <row r="8" spans="1:3" x14ac:dyDescent="0.25">
      <c r="A8" s="171" t="s">
        <v>181</v>
      </c>
      <c r="B8" s="171"/>
      <c r="C8" s="171"/>
    </row>
    <row r="9" spans="1:3" x14ac:dyDescent="0.25">
      <c r="A9" s="8" t="s">
        <v>179</v>
      </c>
      <c r="B9" s="8" t="s">
        <v>110</v>
      </c>
      <c r="C9" s="9" t="s">
        <v>111</v>
      </c>
    </row>
    <row r="10" spans="1:3" ht="45" x14ac:dyDescent="0.25">
      <c r="A10" s="6">
        <v>1</v>
      </c>
      <c r="B10" s="13" t="s">
        <v>178</v>
      </c>
      <c r="C10" s="20">
        <v>9000000</v>
      </c>
    </row>
    <row r="11" spans="1:3" ht="30" x14ac:dyDescent="0.25">
      <c r="A11" s="6">
        <v>1</v>
      </c>
      <c r="B11" s="34" t="s">
        <v>180</v>
      </c>
      <c r="C11" s="5">
        <v>800000</v>
      </c>
    </row>
    <row r="12" spans="1:3" x14ac:dyDescent="0.25">
      <c r="A12" s="6">
        <v>1</v>
      </c>
      <c r="B12" s="2" t="s">
        <v>182</v>
      </c>
      <c r="C12" s="5">
        <v>250000</v>
      </c>
    </row>
    <row r="13" spans="1:3" x14ac:dyDescent="0.25">
      <c r="A13" s="193" t="s">
        <v>183</v>
      </c>
      <c r="B13" s="193"/>
      <c r="C13" s="7">
        <f>SUM(C10:C12)</f>
        <v>10050000</v>
      </c>
    </row>
    <row r="14" spans="1:3" x14ac:dyDescent="0.25">
      <c r="A14" s="200" t="s">
        <v>184</v>
      </c>
      <c r="B14" s="200"/>
      <c r="C14" s="200"/>
    </row>
    <row r="15" spans="1:3" x14ac:dyDescent="0.25">
      <c r="A15" s="26">
        <v>45492</v>
      </c>
      <c r="B15" s="2" t="s">
        <v>186</v>
      </c>
      <c r="C15" s="5">
        <v>1000000</v>
      </c>
    </row>
    <row r="16" spans="1:3" x14ac:dyDescent="0.25">
      <c r="A16" s="26">
        <v>45505</v>
      </c>
      <c r="B16" s="2" t="s">
        <v>185</v>
      </c>
      <c r="C16" s="5">
        <v>1000000</v>
      </c>
    </row>
    <row r="17" spans="1:3" x14ac:dyDescent="0.25">
      <c r="A17" s="172" t="s">
        <v>187</v>
      </c>
      <c r="B17" s="173"/>
      <c r="C17" s="33">
        <f>C13-C16-C15</f>
        <v>8050000</v>
      </c>
    </row>
    <row r="18" spans="1:3" x14ac:dyDescent="0.25">
      <c r="A18" s="201" t="s">
        <v>188</v>
      </c>
      <c r="B18" s="201"/>
      <c r="C18" s="201"/>
    </row>
    <row r="19" spans="1:3" x14ac:dyDescent="0.25">
      <c r="A19" s="201"/>
      <c r="B19" s="201"/>
      <c r="C19" s="201"/>
    </row>
    <row r="20" spans="1:3" x14ac:dyDescent="0.25">
      <c r="A20" s="201"/>
      <c r="B20" s="201"/>
      <c r="C20" s="201"/>
    </row>
    <row r="21" spans="1:3" x14ac:dyDescent="0.25">
      <c r="A21" s="193" t="s">
        <v>185</v>
      </c>
      <c r="B21" s="193"/>
      <c r="C21" s="7">
        <v>4000000</v>
      </c>
    </row>
    <row r="22" spans="1:3" x14ac:dyDescent="0.25">
      <c r="A22" s="193" t="s">
        <v>187</v>
      </c>
      <c r="B22" s="193"/>
      <c r="C22" s="7">
        <f>C17-C21</f>
        <v>4050000</v>
      </c>
    </row>
    <row r="23" spans="1:3" x14ac:dyDescent="0.25">
      <c r="A23" s="6">
        <v>1</v>
      </c>
      <c r="B23" s="2" t="s">
        <v>177</v>
      </c>
      <c r="C23" s="23">
        <v>100000</v>
      </c>
    </row>
    <row r="24" spans="1:3" x14ac:dyDescent="0.25">
      <c r="A24" s="193" t="s">
        <v>187</v>
      </c>
      <c r="B24" s="193"/>
      <c r="C24" s="7">
        <f>C22+C23</f>
        <v>4150000</v>
      </c>
    </row>
    <row r="25" spans="1:3" x14ac:dyDescent="0.25">
      <c r="A25" s="6">
        <v>1</v>
      </c>
      <c r="B25" s="2" t="s">
        <v>220</v>
      </c>
      <c r="C25" s="5">
        <v>750000</v>
      </c>
    </row>
    <row r="26" spans="1:3" x14ac:dyDescent="0.25">
      <c r="A26" s="6">
        <v>1</v>
      </c>
      <c r="B26" s="2" t="s">
        <v>177</v>
      </c>
      <c r="C26" s="5">
        <v>50000</v>
      </c>
    </row>
    <row r="27" spans="1:3" x14ac:dyDescent="0.25">
      <c r="A27" s="6">
        <v>1</v>
      </c>
      <c r="B27" s="2" t="s">
        <v>223</v>
      </c>
      <c r="C27" s="5">
        <v>0</v>
      </c>
    </row>
    <row r="28" spans="1:3" x14ac:dyDescent="0.25">
      <c r="A28" s="6">
        <v>1</v>
      </c>
      <c r="B28" s="2" t="s">
        <v>221</v>
      </c>
      <c r="C28" s="5">
        <v>0</v>
      </c>
    </row>
    <row r="29" spans="1:3" x14ac:dyDescent="0.25">
      <c r="A29" s="190" t="s">
        <v>222</v>
      </c>
      <c r="B29" s="190"/>
      <c r="C29" s="29">
        <f>C24+C25+C26</f>
        <v>4950000</v>
      </c>
    </row>
    <row r="35" spans="2:3" x14ac:dyDescent="0.25">
      <c r="B35" t="s">
        <v>226</v>
      </c>
    </row>
    <row r="36" spans="2:3" x14ac:dyDescent="0.25">
      <c r="B36" t="s">
        <v>217</v>
      </c>
    </row>
    <row r="37" spans="2:3" x14ac:dyDescent="0.25">
      <c r="B37" t="s">
        <v>224</v>
      </c>
    </row>
    <row r="38" spans="2:3" x14ac:dyDescent="0.25">
      <c r="B38" t="s">
        <v>225</v>
      </c>
    </row>
    <row r="39" spans="2:3" x14ac:dyDescent="0.25">
      <c r="B39" t="s">
        <v>227</v>
      </c>
      <c r="C39" s="4">
        <v>192000</v>
      </c>
    </row>
  </sheetData>
  <mergeCells count="10">
    <mergeCell ref="A29:B29"/>
    <mergeCell ref="A1:C7"/>
    <mergeCell ref="A8:C8"/>
    <mergeCell ref="A13:B13"/>
    <mergeCell ref="A14:C14"/>
    <mergeCell ref="A17:B17"/>
    <mergeCell ref="A24:B24"/>
    <mergeCell ref="A18:C20"/>
    <mergeCell ref="A21:B21"/>
    <mergeCell ref="A22:B22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63679-CA8D-44CD-95E0-E185A0CF63EE}">
  <dimension ref="A1:E13"/>
  <sheetViews>
    <sheetView workbookViewId="0">
      <selection activeCell="E17" sqref="E17"/>
    </sheetView>
  </sheetViews>
  <sheetFormatPr defaultRowHeight="15" x14ac:dyDescent="0.25"/>
  <cols>
    <col min="1" max="1" width="6.5703125" bestFit="1" customWidth="1"/>
    <col min="2" max="2" width="34.5703125" customWidth="1"/>
    <col min="3" max="3" width="15.140625" customWidth="1"/>
    <col min="4" max="4" width="14.85546875" customWidth="1"/>
    <col min="5" max="5" width="11.42578125" customWidth="1"/>
  </cols>
  <sheetData>
    <row r="1" spans="1:5" x14ac:dyDescent="0.25">
      <c r="A1" s="202"/>
      <c r="B1" s="174"/>
      <c r="C1" s="174"/>
      <c r="D1" s="174"/>
      <c r="E1" s="174"/>
    </row>
    <row r="2" spans="1:5" x14ac:dyDescent="0.25">
      <c r="A2" s="202"/>
      <c r="B2" s="174"/>
      <c r="C2" s="174"/>
      <c r="D2" s="174"/>
      <c r="E2" s="174"/>
    </row>
    <row r="3" spans="1:5" x14ac:dyDescent="0.25">
      <c r="A3" s="202"/>
      <c r="B3" s="174"/>
      <c r="C3" s="174"/>
      <c r="D3" s="174"/>
      <c r="E3" s="174"/>
    </row>
    <row r="4" spans="1:5" x14ac:dyDescent="0.25">
      <c r="A4" s="202"/>
      <c r="B4" s="174"/>
      <c r="C4" s="174"/>
      <c r="D4" s="174"/>
      <c r="E4" s="174"/>
    </row>
    <row r="5" spans="1:5" x14ac:dyDescent="0.25">
      <c r="A5" s="202"/>
      <c r="B5" s="174"/>
      <c r="C5" s="174"/>
      <c r="D5" s="174"/>
      <c r="E5" s="174"/>
    </row>
    <row r="6" spans="1:5" x14ac:dyDescent="0.25">
      <c r="A6" s="202"/>
      <c r="B6" s="174"/>
      <c r="C6" s="174"/>
      <c r="D6" s="174"/>
      <c r="E6" s="174"/>
    </row>
    <row r="7" spans="1:5" x14ac:dyDescent="0.25">
      <c r="A7" s="202"/>
      <c r="B7" s="174"/>
      <c r="C7" s="174"/>
      <c r="D7" s="174"/>
      <c r="E7" s="174"/>
    </row>
    <row r="8" spans="1:5" x14ac:dyDescent="0.25">
      <c r="A8" s="171" t="s">
        <v>196</v>
      </c>
      <c r="B8" s="171"/>
      <c r="C8" s="171"/>
      <c r="D8" s="171"/>
      <c r="E8" s="171"/>
    </row>
    <row r="9" spans="1:5" x14ac:dyDescent="0.25">
      <c r="A9" s="8" t="s">
        <v>179</v>
      </c>
      <c r="B9" s="8" t="s">
        <v>110</v>
      </c>
      <c r="C9" s="9" t="s">
        <v>0</v>
      </c>
      <c r="D9" s="8" t="s">
        <v>43</v>
      </c>
      <c r="E9" s="8" t="s">
        <v>195</v>
      </c>
    </row>
    <row r="10" spans="1:5" x14ac:dyDescent="0.25">
      <c r="A10" s="6">
        <v>1</v>
      </c>
      <c r="B10" s="13" t="s">
        <v>216</v>
      </c>
      <c r="C10" s="20">
        <v>300000</v>
      </c>
      <c r="D10" s="2"/>
      <c r="E10" s="2"/>
    </row>
    <row r="11" spans="1:5" x14ac:dyDescent="0.25">
      <c r="A11" s="6">
        <v>1</v>
      </c>
      <c r="B11" s="34"/>
      <c r="C11" s="5"/>
      <c r="D11" s="2"/>
      <c r="E11" s="2"/>
    </row>
    <row r="12" spans="1:5" x14ac:dyDescent="0.25">
      <c r="A12" s="6">
        <v>1</v>
      </c>
      <c r="B12" s="2"/>
      <c r="C12" s="5"/>
      <c r="D12" s="2"/>
      <c r="E12" s="2"/>
    </row>
    <row r="13" spans="1:5" x14ac:dyDescent="0.25">
      <c r="A13" s="193" t="s">
        <v>183</v>
      </c>
      <c r="B13" s="193"/>
      <c r="C13" s="7">
        <f>SUM(C10:C12)</f>
        <v>300000</v>
      </c>
      <c r="D13" s="21"/>
      <c r="E13" s="21"/>
    </row>
  </sheetData>
  <mergeCells count="3">
    <mergeCell ref="A13:B13"/>
    <mergeCell ref="A1:E7"/>
    <mergeCell ref="A8:E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D0C32-5C91-44B7-A1D9-63E05B400B44}">
  <dimension ref="A1:M104"/>
  <sheetViews>
    <sheetView topLeftCell="B27" workbookViewId="0">
      <selection activeCell="J36" sqref="J36"/>
    </sheetView>
  </sheetViews>
  <sheetFormatPr defaultRowHeight="15" x14ac:dyDescent="0.25"/>
  <cols>
    <col min="4" max="4" width="34" customWidth="1"/>
    <col min="5" max="5" width="12.140625" customWidth="1"/>
    <col min="6" max="6" width="11.85546875" customWidth="1"/>
    <col min="7" max="7" width="5" customWidth="1"/>
    <col min="8" max="8" width="4.140625" customWidth="1"/>
    <col min="9" max="10" width="11.28515625" customWidth="1"/>
    <col min="11" max="11" width="30.42578125" customWidth="1"/>
    <col min="12" max="12" width="23.85546875" customWidth="1"/>
  </cols>
  <sheetData>
    <row r="1" spans="1:12" x14ac:dyDescent="0.25">
      <c r="A1" s="202"/>
      <c r="B1" s="174"/>
      <c r="C1" s="174"/>
      <c r="D1" s="174"/>
      <c r="E1" s="174"/>
      <c r="F1" s="174"/>
      <c r="G1" s="174"/>
      <c r="J1" s="170"/>
      <c r="K1" s="170"/>
      <c r="L1" s="170"/>
    </row>
    <row r="2" spans="1:12" x14ac:dyDescent="0.25">
      <c r="A2" s="202"/>
      <c r="B2" s="174"/>
      <c r="C2" s="174"/>
      <c r="D2" s="174"/>
      <c r="E2" s="174"/>
      <c r="F2" s="174"/>
      <c r="G2" s="174"/>
      <c r="J2" s="170"/>
      <c r="K2" s="170"/>
      <c r="L2" s="170"/>
    </row>
    <row r="3" spans="1:12" x14ac:dyDescent="0.25">
      <c r="A3" s="202"/>
      <c r="B3" s="174"/>
      <c r="C3" s="174"/>
      <c r="D3" s="174"/>
      <c r="E3" s="174"/>
      <c r="F3" s="174"/>
      <c r="G3" s="174"/>
      <c r="J3" s="170"/>
      <c r="K3" s="170"/>
      <c r="L3" s="170"/>
    </row>
    <row r="4" spans="1:12" x14ac:dyDescent="0.25">
      <c r="A4" s="202"/>
      <c r="B4" s="174"/>
      <c r="C4" s="174"/>
      <c r="D4" s="174"/>
      <c r="E4" s="174"/>
      <c r="F4" s="174"/>
      <c r="G4" s="174"/>
      <c r="J4" s="170"/>
      <c r="K4" s="170"/>
      <c r="L4" s="170"/>
    </row>
    <row r="5" spans="1:12" x14ac:dyDescent="0.25">
      <c r="A5" s="202"/>
      <c r="B5" s="174"/>
      <c r="C5" s="174"/>
      <c r="D5" s="174"/>
      <c r="E5" s="174"/>
      <c r="F5" s="174"/>
      <c r="G5" s="174"/>
      <c r="J5" s="170"/>
      <c r="K5" s="170"/>
      <c r="L5" s="170"/>
    </row>
    <row r="6" spans="1:12" x14ac:dyDescent="0.25">
      <c r="A6" s="202"/>
      <c r="B6" s="174"/>
      <c r="C6" s="174"/>
      <c r="D6" s="174"/>
      <c r="E6" s="174"/>
      <c r="F6" s="174"/>
      <c r="G6" s="174"/>
      <c r="J6" s="170"/>
      <c r="K6" s="170"/>
      <c r="L6" s="170"/>
    </row>
    <row r="7" spans="1:12" x14ac:dyDescent="0.25">
      <c r="A7" s="202"/>
      <c r="B7" s="174"/>
      <c r="C7" s="174"/>
      <c r="D7" s="174"/>
      <c r="E7" s="174"/>
      <c r="F7" s="174"/>
      <c r="G7" s="174"/>
      <c r="J7" s="170"/>
      <c r="K7" s="170"/>
      <c r="L7" s="170"/>
    </row>
    <row r="8" spans="1:12" x14ac:dyDescent="0.25">
      <c r="A8" s="171" t="s">
        <v>207</v>
      </c>
      <c r="B8" s="171"/>
      <c r="C8" s="171"/>
      <c r="D8" s="171"/>
      <c r="E8" s="171"/>
      <c r="F8" s="171"/>
      <c r="G8" s="171"/>
      <c r="J8" s="171" t="s">
        <v>212</v>
      </c>
      <c r="K8" s="171"/>
      <c r="L8" s="171"/>
    </row>
    <row r="9" spans="1:12" x14ac:dyDescent="0.25">
      <c r="A9" s="8" t="s">
        <v>179</v>
      </c>
      <c r="B9" s="8"/>
      <c r="C9" s="8"/>
      <c r="D9" s="8" t="s">
        <v>110</v>
      </c>
      <c r="E9" s="9" t="s">
        <v>0</v>
      </c>
      <c r="F9" s="8" t="s">
        <v>43</v>
      </c>
      <c r="G9" s="8" t="s">
        <v>195</v>
      </c>
      <c r="J9" s="8" t="s">
        <v>109</v>
      </c>
      <c r="K9" s="8" t="s">
        <v>110</v>
      </c>
      <c r="L9" s="67" t="s">
        <v>111</v>
      </c>
    </row>
    <row r="10" spans="1:12" x14ac:dyDescent="0.25">
      <c r="A10" s="6">
        <v>1</v>
      </c>
      <c r="B10" s="6"/>
      <c r="C10" s="6"/>
      <c r="D10" s="13" t="s">
        <v>208</v>
      </c>
      <c r="E10" s="20">
        <v>375000</v>
      </c>
      <c r="F10" s="5">
        <v>500000</v>
      </c>
      <c r="G10" s="2"/>
      <c r="J10" s="6">
        <v>1</v>
      </c>
      <c r="K10" s="13" t="s">
        <v>214</v>
      </c>
      <c r="L10" s="68">
        <v>320000</v>
      </c>
    </row>
    <row r="11" spans="1:12" x14ac:dyDescent="0.25">
      <c r="A11" s="6">
        <v>1</v>
      </c>
      <c r="B11" s="6"/>
      <c r="C11" s="6"/>
      <c r="D11" s="34" t="s">
        <v>94</v>
      </c>
      <c r="E11" s="5"/>
      <c r="F11" s="5">
        <v>500000</v>
      </c>
      <c r="G11" s="2"/>
      <c r="J11" s="6">
        <v>1</v>
      </c>
      <c r="K11" s="13" t="s">
        <v>213</v>
      </c>
      <c r="L11" s="68">
        <v>180000</v>
      </c>
    </row>
    <row r="12" spans="1:12" ht="45" x14ac:dyDescent="0.25">
      <c r="A12" s="6" t="s">
        <v>210</v>
      </c>
      <c r="B12" s="6"/>
      <c r="C12" s="6"/>
      <c r="D12" s="34" t="s">
        <v>209</v>
      </c>
      <c r="E12" s="5">
        <v>210000</v>
      </c>
      <c r="F12" s="5">
        <v>300000</v>
      </c>
      <c r="G12" s="2"/>
      <c r="J12" s="6">
        <v>1</v>
      </c>
      <c r="K12" s="34" t="s">
        <v>215</v>
      </c>
      <c r="L12" s="68">
        <v>500000</v>
      </c>
    </row>
    <row r="13" spans="1:12" x14ac:dyDescent="0.25">
      <c r="A13" s="6">
        <v>1</v>
      </c>
      <c r="B13" s="6"/>
      <c r="C13" s="6"/>
      <c r="D13" s="34" t="s">
        <v>55</v>
      </c>
      <c r="E13" s="5">
        <v>20000</v>
      </c>
      <c r="F13" s="5">
        <v>50000</v>
      </c>
      <c r="G13" s="2"/>
      <c r="J13" s="6" t="s">
        <v>210</v>
      </c>
      <c r="K13" s="34" t="s">
        <v>209</v>
      </c>
      <c r="L13" s="68">
        <v>300000</v>
      </c>
    </row>
    <row r="14" spans="1:12" x14ac:dyDescent="0.25">
      <c r="A14" s="6">
        <v>1</v>
      </c>
      <c r="B14" s="6"/>
      <c r="C14" s="6"/>
      <c r="D14" s="2" t="s">
        <v>211</v>
      </c>
      <c r="E14" s="5">
        <v>30000</v>
      </c>
      <c r="F14" s="5">
        <v>60000</v>
      </c>
      <c r="G14" s="2"/>
      <c r="J14" s="6">
        <v>1</v>
      </c>
      <c r="K14" s="34" t="s">
        <v>55</v>
      </c>
      <c r="L14" s="68">
        <v>50000</v>
      </c>
    </row>
    <row r="15" spans="1:12" x14ac:dyDescent="0.25">
      <c r="A15" s="193" t="s">
        <v>183</v>
      </c>
      <c r="B15" s="193"/>
      <c r="C15" s="193"/>
      <c r="D15" s="193"/>
      <c r="E15" s="7">
        <f>SUM(E10:E14)</f>
        <v>635000</v>
      </c>
      <c r="F15" s="21"/>
      <c r="G15" s="21"/>
      <c r="J15" s="6">
        <v>1</v>
      </c>
      <c r="K15" s="34" t="s">
        <v>217</v>
      </c>
      <c r="L15" s="68">
        <v>60000</v>
      </c>
    </row>
    <row r="16" spans="1:12" x14ac:dyDescent="0.25">
      <c r="J16" s="6">
        <v>1</v>
      </c>
      <c r="K16" s="2" t="s">
        <v>218</v>
      </c>
      <c r="L16" s="68">
        <v>450000</v>
      </c>
    </row>
    <row r="17" spans="2:13" x14ac:dyDescent="0.25">
      <c r="J17" s="193" t="s">
        <v>183</v>
      </c>
      <c r="K17" s="193"/>
      <c r="L17" s="69">
        <f>SUM(L10:L16)</f>
        <v>1860000</v>
      </c>
    </row>
    <row r="25" spans="2:13" x14ac:dyDescent="0.25">
      <c r="B25" s="170"/>
      <c r="C25" s="170"/>
      <c r="D25" s="170"/>
      <c r="E25" s="170"/>
      <c r="F25" s="170"/>
    </row>
    <row r="26" spans="2:13" x14ac:dyDescent="0.25">
      <c r="B26" s="170"/>
      <c r="C26" s="170"/>
      <c r="D26" s="170"/>
      <c r="E26" s="170"/>
      <c r="F26" s="170"/>
    </row>
    <row r="27" spans="2:13" x14ac:dyDescent="0.25">
      <c r="B27" s="170"/>
      <c r="C27" s="170"/>
      <c r="D27" s="170"/>
      <c r="E27" s="170"/>
      <c r="F27" s="170"/>
    </row>
    <row r="28" spans="2:13" x14ac:dyDescent="0.25">
      <c r="B28" s="170"/>
      <c r="C28" s="170"/>
      <c r="D28" s="170"/>
      <c r="E28" s="170"/>
      <c r="F28" s="170"/>
    </row>
    <row r="29" spans="2:13" x14ac:dyDescent="0.25">
      <c r="B29" s="170"/>
      <c r="C29" s="170"/>
      <c r="D29" s="170"/>
      <c r="E29" s="170"/>
      <c r="F29" s="170"/>
    </row>
    <row r="30" spans="2:13" x14ac:dyDescent="0.25">
      <c r="B30" s="170"/>
      <c r="C30" s="170"/>
      <c r="D30" s="170"/>
      <c r="E30" s="170"/>
      <c r="F30" s="170"/>
    </row>
    <row r="31" spans="2:13" x14ac:dyDescent="0.25">
      <c r="B31" s="170"/>
      <c r="C31" s="170"/>
      <c r="D31" s="170"/>
      <c r="E31" s="170"/>
      <c r="F31" s="170"/>
    </row>
    <row r="32" spans="2:13" x14ac:dyDescent="0.25">
      <c r="B32" s="188" t="s">
        <v>431</v>
      </c>
      <c r="C32" s="188"/>
      <c r="D32" s="188"/>
      <c r="E32" s="210" t="s">
        <v>292</v>
      </c>
      <c r="F32" s="210"/>
      <c r="M32" s="24"/>
    </row>
    <row r="33" spans="2:13" x14ac:dyDescent="0.25">
      <c r="B33" s="188" t="s">
        <v>432</v>
      </c>
      <c r="C33" s="188"/>
      <c r="D33" s="188"/>
      <c r="E33" s="210" t="s">
        <v>288</v>
      </c>
      <c r="F33" s="210"/>
      <c r="M33" s="24"/>
    </row>
    <row r="34" spans="2:13" x14ac:dyDescent="0.25">
      <c r="B34" s="189" t="s">
        <v>433</v>
      </c>
      <c r="C34" s="189"/>
      <c r="D34" s="189"/>
      <c r="E34" s="189"/>
      <c r="F34" s="189"/>
      <c r="M34" s="39"/>
    </row>
    <row r="35" spans="2:13" x14ac:dyDescent="0.25">
      <c r="B35" s="44" t="s">
        <v>14</v>
      </c>
      <c r="C35" s="44" t="s">
        <v>179</v>
      </c>
      <c r="D35" s="44" t="s">
        <v>110</v>
      </c>
      <c r="E35" s="45" t="s">
        <v>4</v>
      </c>
      <c r="F35" s="44" t="s">
        <v>364</v>
      </c>
    </row>
    <row r="36" spans="2:13" x14ac:dyDescent="0.25">
      <c r="B36" s="6">
        <v>1</v>
      </c>
      <c r="C36" s="6">
        <v>2</v>
      </c>
      <c r="D36" s="2" t="s">
        <v>437</v>
      </c>
      <c r="E36" s="12">
        <v>90000</v>
      </c>
      <c r="F36" s="2"/>
    </row>
    <row r="37" spans="2:13" x14ac:dyDescent="0.25">
      <c r="B37" s="6">
        <v>2</v>
      </c>
      <c r="C37" s="6">
        <v>2</v>
      </c>
      <c r="D37" s="2" t="s">
        <v>360</v>
      </c>
      <c r="E37" s="12">
        <v>120000</v>
      </c>
      <c r="F37" s="2"/>
    </row>
    <row r="38" spans="2:13" x14ac:dyDescent="0.25">
      <c r="B38" s="6">
        <v>3</v>
      </c>
      <c r="C38" s="6">
        <v>2</v>
      </c>
      <c r="D38" s="2" t="s">
        <v>438</v>
      </c>
      <c r="E38" s="12">
        <v>100000</v>
      </c>
      <c r="F38" s="2"/>
    </row>
    <row r="39" spans="2:13" x14ac:dyDescent="0.25">
      <c r="B39" s="6">
        <v>4</v>
      </c>
      <c r="C39" s="6">
        <v>2</v>
      </c>
      <c r="D39" s="2" t="s">
        <v>439</v>
      </c>
      <c r="E39" s="12">
        <v>84000</v>
      </c>
      <c r="F39" s="2"/>
    </row>
    <row r="40" spans="2:13" x14ac:dyDescent="0.25">
      <c r="B40" s="6">
        <v>5</v>
      </c>
      <c r="C40" s="6">
        <v>2</v>
      </c>
      <c r="D40" s="2" t="s">
        <v>440</v>
      </c>
      <c r="E40" s="12">
        <v>120000</v>
      </c>
      <c r="F40" s="2"/>
    </row>
    <row r="41" spans="2:13" x14ac:dyDescent="0.25">
      <c r="B41" s="6">
        <v>6</v>
      </c>
      <c r="C41" s="6">
        <v>2</v>
      </c>
      <c r="D41" s="2" t="s">
        <v>441</v>
      </c>
      <c r="E41" s="12">
        <v>70000</v>
      </c>
      <c r="F41" s="2"/>
    </row>
    <row r="42" spans="2:13" x14ac:dyDescent="0.25">
      <c r="B42" s="54">
        <v>7</v>
      </c>
      <c r="C42" s="54">
        <v>2</v>
      </c>
      <c r="D42" s="55" t="s">
        <v>442</v>
      </c>
      <c r="E42" s="57">
        <v>50000</v>
      </c>
    </row>
    <row r="43" spans="2:13" x14ac:dyDescent="0.25">
      <c r="B43" s="54">
        <v>8</v>
      </c>
      <c r="C43" s="54">
        <v>1</v>
      </c>
      <c r="D43" s="55" t="s">
        <v>443</v>
      </c>
    </row>
    <row r="44" spans="2:13" x14ac:dyDescent="0.25">
      <c r="E44" s="4">
        <f>SUM(E36:E43)</f>
        <v>634000</v>
      </c>
    </row>
    <row r="45" spans="2:13" ht="21" customHeight="1" x14ac:dyDescent="0.25">
      <c r="I45" s="203"/>
      <c r="J45" s="204"/>
      <c r="K45" s="204"/>
      <c r="L45" s="205"/>
    </row>
    <row r="46" spans="2:13" ht="23.25" customHeight="1" x14ac:dyDescent="0.25">
      <c r="I46" s="202"/>
      <c r="J46" s="174"/>
      <c r="K46" s="174"/>
      <c r="L46" s="175"/>
    </row>
    <row r="47" spans="2:13" x14ac:dyDescent="0.25">
      <c r="I47" s="202"/>
      <c r="J47" s="174"/>
      <c r="K47" s="174"/>
      <c r="L47" s="175"/>
    </row>
    <row r="48" spans="2:13" x14ac:dyDescent="0.25">
      <c r="I48" s="202"/>
      <c r="J48" s="174"/>
      <c r="K48" s="174"/>
      <c r="L48" s="175"/>
    </row>
    <row r="49" spans="2:12" x14ac:dyDescent="0.25">
      <c r="B49" s="170"/>
      <c r="C49" s="170"/>
      <c r="D49" s="170"/>
      <c r="E49" s="170"/>
      <c r="F49" s="170"/>
      <c r="I49" s="202"/>
      <c r="J49" s="174"/>
      <c r="K49" s="174"/>
      <c r="L49" s="175"/>
    </row>
    <row r="50" spans="2:12" x14ac:dyDescent="0.25">
      <c r="B50" s="170"/>
      <c r="C50" s="170"/>
      <c r="D50" s="170"/>
      <c r="E50" s="170"/>
      <c r="F50" s="170"/>
      <c r="I50" s="202"/>
      <c r="J50" s="174"/>
      <c r="K50" s="174"/>
      <c r="L50" s="175"/>
    </row>
    <row r="51" spans="2:12" x14ac:dyDescent="0.25">
      <c r="B51" s="170"/>
      <c r="C51" s="170"/>
      <c r="D51" s="170"/>
      <c r="E51" s="170"/>
      <c r="F51" s="170"/>
      <c r="I51" s="206"/>
      <c r="J51" s="207"/>
      <c r="K51" s="207"/>
      <c r="L51" s="208"/>
    </row>
    <row r="52" spans="2:12" x14ac:dyDescent="0.25">
      <c r="B52" s="170"/>
      <c r="C52" s="170"/>
      <c r="D52" s="170"/>
      <c r="E52" s="170"/>
      <c r="F52" s="170"/>
      <c r="I52" s="188" t="s">
        <v>431</v>
      </c>
      <c r="J52" s="188"/>
      <c r="K52" s="188"/>
      <c r="L52" s="23" t="s">
        <v>292</v>
      </c>
    </row>
    <row r="53" spans="2:12" x14ac:dyDescent="0.25">
      <c r="B53" s="170"/>
      <c r="C53" s="170"/>
      <c r="D53" s="170"/>
      <c r="E53" s="170"/>
      <c r="F53" s="170"/>
      <c r="I53" s="188" t="s">
        <v>432</v>
      </c>
      <c r="J53" s="188"/>
      <c r="K53" s="188"/>
      <c r="L53" s="23" t="s">
        <v>288</v>
      </c>
    </row>
    <row r="54" spans="2:12" x14ac:dyDescent="0.25">
      <c r="B54" s="170"/>
      <c r="C54" s="170"/>
      <c r="D54" s="170"/>
      <c r="E54" s="170"/>
      <c r="F54" s="170"/>
      <c r="I54" s="189" t="s">
        <v>433</v>
      </c>
      <c r="J54" s="189"/>
      <c r="K54" s="189"/>
      <c r="L54" s="189"/>
    </row>
    <row r="55" spans="2:12" x14ac:dyDescent="0.25">
      <c r="B55" s="170"/>
      <c r="C55" s="170"/>
      <c r="D55" s="170"/>
      <c r="E55" s="170"/>
      <c r="F55" s="170"/>
      <c r="I55" s="44" t="s">
        <v>14</v>
      </c>
      <c r="J55" s="44" t="s">
        <v>179</v>
      </c>
      <c r="K55" s="44" t="s">
        <v>110</v>
      </c>
      <c r="L55" s="44" t="s">
        <v>364</v>
      </c>
    </row>
    <row r="56" spans="2:12" x14ac:dyDescent="0.25">
      <c r="B56" s="188" t="s">
        <v>431</v>
      </c>
      <c r="C56" s="188"/>
      <c r="D56" s="188"/>
      <c r="E56" s="210" t="s">
        <v>292</v>
      </c>
      <c r="F56" s="210"/>
      <c r="I56" s="6">
        <v>1</v>
      </c>
      <c r="J56" s="6">
        <v>2</v>
      </c>
      <c r="K56" s="2" t="s">
        <v>437</v>
      </c>
      <c r="L56" s="12">
        <v>180000</v>
      </c>
    </row>
    <row r="57" spans="2:12" x14ac:dyDescent="0.25">
      <c r="B57" s="188" t="s">
        <v>432</v>
      </c>
      <c r="C57" s="188"/>
      <c r="D57" s="188"/>
      <c r="E57" s="210" t="s">
        <v>288</v>
      </c>
      <c r="F57" s="210"/>
      <c r="I57" s="6">
        <v>2</v>
      </c>
      <c r="J57" s="6">
        <v>2</v>
      </c>
      <c r="K57" s="2" t="s">
        <v>360</v>
      </c>
      <c r="L57" s="12">
        <v>180000</v>
      </c>
    </row>
    <row r="58" spans="2:12" x14ac:dyDescent="0.25">
      <c r="B58" s="189" t="s">
        <v>434</v>
      </c>
      <c r="C58" s="189"/>
      <c r="D58" s="189"/>
      <c r="E58" s="189"/>
      <c r="F58" s="189"/>
      <c r="I58" s="6">
        <v>3</v>
      </c>
      <c r="J58" s="6">
        <v>2</v>
      </c>
      <c r="K58" s="2" t="s">
        <v>438</v>
      </c>
      <c r="L58" s="12">
        <v>200000</v>
      </c>
    </row>
    <row r="59" spans="2:12" x14ac:dyDescent="0.25">
      <c r="B59" s="44" t="s">
        <v>14</v>
      </c>
      <c r="C59" s="44" t="s">
        <v>179</v>
      </c>
      <c r="D59" s="44" t="s">
        <v>110</v>
      </c>
      <c r="E59" s="45" t="s">
        <v>4</v>
      </c>
      <c r="F59" s="44" t="s">
        <v>364</v>
      </c>
      <c r="I59" s="6">
        <v>4</v>
      </c>
      <c r="J59" s="6">
        <v>2</v>
      </c>
      <c r="K59" s="2" t="s">
        <v>439</v>
      </c>
      <c r="L59" s="12">
        <v>240000</v>
      </c>
    </row>
    <row r="60" spans="2:12" x14ac:dyDescent="0.25">
      <c r="B60" s="6">
        <v>1</v>
      </c>
      <c r="C60" s="6">
        <v>1</v>
      </c>
      <c r="D60" s="2" t="s">
        <v>435</v>
      </c>
      <c r="E60" s="12">
        <v>50000</v>
      </c>
      <c r="F60" s="2"/>
      <c r="I60" s="6">
        <v>5</v>
      </c>
      <c r="J60" s="6">
        <v>2</v>
      </c>
      <c r="K60" s="2" t="s">
        <v>440</v>
      </c>
      <c r="L60" s="12">
        <v>280000</v>
      </c>
    </row>
    <row r="61" spans="2:12" x14ac:dyDescent="0.25">
      <c r="B61" s="6">
        <v>2</v>
      </c>
      <c r="C61" s="6">
        <v>1</v>
      </c>
      <c r="D61" s="2" t="s">
        <v>436</v>
      </c>
      <c r="E61" s="12">
        <v>35000</v>
      </c>
      <c r="F61" s="2"/>
      <c r="I61" s="6">
        <v>6</v>
      </c>
      <c r="J61" s="6">
        <v>2</v>
      </c>
      <c r="K61" s="2" t="s">
        <v>441</v>
      </c>
      <c r="L61" s="12">
        <v>200000</v>
      </c>
    </row>
    <row r="62" spans="2:12" x14ac:dyDescent="0.25">
      <c r="B62" s="6">
        <v>3</v>
      </c>
      <c r="C62" s="6">
        <v>1</v>
      </c>
      <c r="D62" s="2" t="s">
        <v>142</v>
      </c>
      <c r="E62" s="12"/>
      <c r="F62" s="2"/>
      <c r="I62" s="6">
        <v>7</v>
      </c>
      <c r="J62" s="6">
        <v>2</v>
      </c>
      <c r="K62" s="2" t="s">
        <v>442</v>
      </c>
      <c r="L62" s="12">
        <v>100000</v>
      </c>
    </row>
    <row r="63" spans="2:12" x14ac:dyDescent="0.25">
      <c r="B63" s="6">
        <v>4</v>
      </c>
      <c r="C63" s="6"/>
      <c r="D63" s="2"/>
      <c r="E63" s="12"/>
      <c r="F63" s="2"/>
      <c r="I63" s="6">
        <v>8</v>
      </c>
      <c r="J63" s="6">
        <v>1</v>
      </c>
      <c r="K63" s="2" t="s">
        <v>443</v>
      </c>
      <c r="L63" s="12">
        <v>550000</v>
      </c>
    </row>
    <row r="64" spans="2:12" x14ac:dyDescent="0.25">
      <c r="B64" s="6">
        <v>5</v>
      </c>
      <c r="C64" s="6"/>
      <c r="D64" s="2"/>
      <c r="E64" s="12"/>
      <c r="F64" s="2"/>
      <c r="I64" s="191" t="s">
        <v>444</v>
      </c>
      <c r="J64" s="191"/>
      <c r="K64" s="191"/>
      <c r="L64" s="47"/>
    </row>
    <row r="65" spans="2:12" x14ac:dyDescent="0.25">
      <c r="B65" s="6">
        <v>6</v>
      </c>
      <c r="C65" s="6"/>
      <c r="D65" s="2"/>
      <c r="E65" s="12"/>
      <c r="F65" s="2"/>
      <c r="I65" s="209" t="s">
        <v>445</v>
      </c>
      <c r="J65" s="209"/>
      <c r="K65" s="209"/>
      <c r="L65" s="209"/>
    </row>
    <row r="66" spans="2:12" x14ac:dyDescent="0.25">
      <c r="I66" s="209"/>
      <c r="J66" s="209"/>
      <c r="K66" s="209"/>
      <c r="L66" s="209"/>
    </row>
    <row r="88" spans="9:12" x14ac:dyDescent="0.25">
      <c r="I88" s="203"/>
      <c r="J88" s="204"/>
      <c r="K88" s="204"/>
      <c r="L88" s="205"/>
    </row>
    <row r="89" spans="9:12" x14ac:dyDescent="0.25">
      <c r="I89" s="202"/>
      <c r="J89" s="174"/>
      <c r="K89" s="174"/>
      <c r="L89" s="175"/>
    </row>
    <row r="90" spans="9:12" x14ac:dyDescent="0.25">
      <c r="I90" s="202"/>
      <c r="J90" s="174"/>
      <c r="K90" s="174"/>
      <c r="L90" s="175"/>
    </row>
    <row r="91" spans="9:12" x14ac:dyDescent="0.25">
      <c r="I91" s="202"/>
      <c r="J91" s="174"/>
      <c r="K91" s="174"/>
      <c r="L91" s="175"/>
    </row>
    <row r="92" spans="9:12" x14ac:dyDescent="0.25">
      <c r="I92" s="202"/>
      <c r="J92" s="174"/>
      <c r="K92" s="174"/>
      <c r="L92" s="175"/>
    </row>
    <row r="93" spans="9:12" x14ac:dyDescent="0.25">
      <c r="I93" s="202"/>
      <c r="J93" s="174"/>
      <c r="K93" s="174"/>
      <c r="L93" s="175"/>
    </row>
    <row r="94" spans="9:12" x14ac:dyDescent="0.25">
      <c r="I94" s="206"/>
      <c r="J94" s="207"/>
      <c r="K94" s="207"/>
      <c r="L94" s="208"/>
    </row>
    <row r="95" spans="9:12" x14ac:dyDescent="0.25">
      <c r="I95" s="188" t="s">
        <v>431</v>
      </c>
      <c r="J95" s="188"/>
      <c r="K95" s="188"/>
      <c r="L95" s="23" t="s">
        <v>292</v>
      </c>
    </row>
    <row r="96" spans="9:12" x14ac:dyDescent="0.25">
      <c r="I96" s="188" t="s">
        <v>432</v>
      </c>
      <c r="J96" s="188"/>
      <c r="K96" s="188"/>
      <c r="L96" s="23" t="s">
        <v>288</v>
      </c>
    </row>
    <row r="97" spans="9:12" x14ac:dyDescent="0.25">
      <c r="I97" s="189" t="s">
        <v>434</v>
      </c>
      <c r="J97" s="189"/>
      <c r="K97" s="189"/>
      <c r="L97" s="189"/>
    </row>
    <row r="98" spans="9:12" x14ac:dyDescent="0.25">
      <c r="I98" s="44" t="s">
        <v>14</v>
      </c>
      <c r="J98" s="44" t="s">
        <v>179</v>
      </c>
      <c r="K98" s="44" t="s">
        <v>110</v>
      </c>
      <c r="L98" s="44" t="s">
        <v>364</v>
      </c>
    </row>
    <row r="99" spans="9:12" x14ac:dyDescent="0.25">
      <c r="I99" s="6">
        <v>1</v>
      </c>
      <c r="J99" s="6">
        <v>1</v>
      </c>
      <c r="K99" s="2" t="s">
        <v>435</v>
      </c>
      <c r="L99" s="12">
        <v>120000</v>
      </c>
    </row>
    <row r="100" spans="9:12" x14ac:dyDescent="0.25">
      <c r="I100" s="6">
        <v>2</v>
      </c>
      <c r="J100" s="6">
        <v>1</v>
      </c>
      <c r="K100" s="2" t="s">
        <v>436</v>
      </c>
      <c r="L100" s="12">
        <v>50000</v>
      </c>
    </row>
    <row r="101" spans="9:12" x14ac:dyDescent="0.25">
      <c r="I101" s="6">
        <v>3</v>
      </c>
      <c r="J101" s="6">
        <v>1</v>
      </c>
      <c r="K101" s="2" t="s">
        <v>142</v>
      </c>
      <c r="L101" s="12">
        <v>150000</v>
      </c>
    </row>
    <row r="102" spans="9:12" x14ac:dyDescent="0.25">
      <c r="I102" s="191" t="s">
        <v>444</v>
      </c>
      <c r="J102" s="191"/>
      <c r="K102" s="191"/>
      <c r="L102" s="65"/>
    </row>
    <row r="103" spans="9:12" x14ac:dyDescent="0.25">
      <c r="I103" s="209" t="s">
        <v>446</v>
      </c>
      <c r="J103" s="209"/>
      <c r="K103" s="209"/>
      <c r="L103" s="209"/>
    </row>
    <row r="104" spans="9:12" x14ac:dyDescent="0.25">
      <c r="I104" s="209"/>
      <c r="J104" s="209"/>
      <c r="K104" s="209"/>
      <c r="L104" s="209"/>
    </row>
  </sheetData>
  <mergeCells count="30">
    <mergeCell ref="J17:K17"/>
    <mergeCell ref="A1:G7"/>
    <mergeCell ref="A8:G8"/>
    <mergeCell ref="A15:D15"/>
    <mergeCell ref="J1:L7"/>
    <mergeCell ref="J8:L8"/>
    <mergeCell ref="B58:F58"/>
    <mergeCell ref="B25:F31"/>
    <mergeCell ref="B32:D32"/>
    <mergeCell ref="E32:F32"/>
    <mergeCell ref="B33:D33"/>
    <mergeCell ref="E33:F33"/>
    <mergeCell ref="B34:F34"/>
    <mergeCell ref="B49:F55"/>
    <mergeCell ref="B56:D56"/>
    <mergeCell ref="E56:F56"/>
    <mergeCell ref="B57:D57"/>
    <mergeCell ref="E57:F57"/>
    <mergeCell ref="I54:L54"/>
    <mergeCell ref="I45:L51"/>
    <mergeCell ref="I64:K64"/>
    <mergeCell ref="I65:L66"/>
    <mergeCell ref="I52:K52"/>
    <mergeCell ref="I53:K53"/>
    <mergeCell ref="I88:L94"/>
    <mergeCell ref="I97:L97"/>
    <mergeCell ref="I102:K102"/>
    <mergeCell ref="I103:L104"/>
    <mergeCell ref="I95:K95"/>
    <mergeCell ref="I96:K96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EB23E-D8B7-4062-9E19-A57FE176C05F}">
  <dimension ref="A1:J37"/>
  <sheetViews>
    <sheetView topLeftCell="A22" workbookViewId="0">
      <selection activeCell="E15" sqref="E15"/>
    </sheetView>
  </sheetViews>
  <sheetFormatPr defaultRowHeight="15" x14ac:dyDescent="0.25"/>
  <cols>
    <col min="1" max="1" width="10.42578125" customWidth="1"/>
    <col min="2" max="2" width="45.85546875" customWidth="1"/>
    <col min="3" max="3" width="11.5703125" style="4" customWidth="1"/>
    <col min="4" max="4" width="10" style="4" customWidth="1"/>
    <col min="6" max="6" width="5.5703125" customWidth="1"/>
    <col min="7" max="7" width="10.85546875" customWidth="1"/>
    <col min="9" max="9" width="38.140625" customWidth="1"/>
    <col min="10" max="10" width="19.85546875" style="22" customWidth="1"/>
  </cols>
  <sheetData>
    <row r="1" spans="1:10" x14ac:dyDescent="0.25">
      <c r="A1" s="170"/>
      <c r="B1" s="170"/>
      <c r="C1" s="170"/>
      <c r="D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G7" s="170"/>
      <c r="H7" s="170"/>
      <c r="I7" s="170"/>
      <c r="J7" s="170"/>
    </row>
    <row r="8" spans="1:10" x14ac:dyDescent="0.25">
      <c r="A8" s="171" t="s">
        <v>219</v>
      </c>
      <c r="B8" s="171"/>
      <c r="C8" s="171"/>
      <c r="D8" s="171"/>
      <c r="G8" s="188" t="s">
        <v>356</v>
      </c>
      <c r="H8" s="188"/>
      <c r="I8" s="188"/>
      <c r="J8" s="19" t="s">
        <v>327</v>
      </c>
    </row>
    <row r="9" spans="1:10" x14ac:dyDescent="0.25">
      <c r="A9" s="8" t="s">
        <v>109</v>
      </c>
      <c r="B9" s="8" t="s">
        <v>110</v>
      </c>
      <c r="C9" s="9" t="s">
        <v>0</v>
      </c>
      <c r="D9" s="9" t="s">
        <v>243</v>
      </c>
      <c r="G9" s="188" t="s">
        <v>511</v>
      </c>
      <c r="H9" s="188"/>
      <c r="I9" s="188"/>
      <c r="J9" s="19" t="s">
        <v>288</v>
      </c>
    </row>
    <row r="10" spans="1:10" x14ac:dyDescent="0.25">
      <c r="A10" s="6">
        <v>2</v>
      </c>
      <c r="B10" s="2" t="s">
        <v>47</v>
      </c>
      <c r="C10" s="5">
        <v>163159</v>
      </c>
      <c r="D10" s="5">
        <v>228423</v>
      </c>
      <c r="G10" s="189" t="s">
        <v>510</v>
      </c>
      <c r="H10" s="189"/>
      <c r="I10" s="189"/>
      <c r="J10" s="189"/>
    </row>
    <row r="11" spans="1:10" x14ac:dyDescent="0.25">
      <c r="A11" s="6">
        <v>2</v>
      </c>
      <c r="B11" s="2" t="s">
        <v>231</v>
      </c>
      <c r="C11" s="5">
        <v>231600</v>
      </c>
      <c r="D11" s="5">
        <v>324240</v>
      </c>
      <c r="G11" s="44" t="s">
        <v>14</v>
      </c>
      <c r="H11" s="44" t="s">
        <v>179</v>
      </c>
      <c r="I11" s="44" t="s">
        <v>110</v>
      </c>
      <c r="J11" s="45" t="s">
        <v>364</v>
      </c>
    </row>
    <row r="12" spans="1:10" x14ac:dyDescent="0.25">
      <c r="A12" s="6">
        <v>2</v>
      </c>
      <c r="B12" s="2" t="s">
        <v>233</v>
      </c>
      <c r="C12" s="5">
        <v>148509</v>
      </c>
      <c r="D12" s="5">
        <v>207913</v>
      </c>
      <c r="G12" s="6">
        <v>1</v>
      </c>
      <c r="H12" s="6">
        <v>2</v>
      </c>
      <c r="I12" s="2" t="s">
        <v>47</v>
      </c>
      <c r="J12" s="12">
        <v>228423</v>
      </c>
    </row>
    <row r="13" spans="1:10" x14ac:dyDescent="0.25">
      <c r="A13" s="6">
        <v>2</v>
      </c>
      <c r="B13" s="2" t="s">
        <v>232</v>
      </c>
      <c r="C13" s="5">
        <v>115567</v>
      </c>
      <c r="D13" s="5">
        <v>161794</v>
      </c>
      <c r="G13" s="6">
        <v>2</v>
      </c>
      <c r="H13" s="6">
        <v>2</v>
      </c>
      <c r="I13" s="2" t="s">
        <v>231</v>
      </c>
      <c r="J13" s="12">
        <v>324240</v>
      </c>
    </row>
    <row r="14" spans="1:10" x14ac:dyDescent="0.25">
      <c r="A14" s="6">
        <v>2</v>
      </c>
      <c r="B14" s="2" t="s">
        <v>67</v>
      </c>
      <c r="C14" s="5">
        <v>17052</v>
      </c>
      <c r="D14" s="5">
        <v>23872</v>
      </c>
      <c r="G14" s="6">
        <v>3</v>
      </c>
      <c r="H14" s="6">
        <v>2</v>
      </c>
      <c r="I14" s="2" t="s">
        <v>233</v>
      </c>
      <c r="J14" s="12">
        <v>207913</v>
      </c>
    </row>
    <row r="15" spans="1:10" x14ac:dyDescent="0.25">
      <c r="A15" s="6">
        <v>4</v>
      </c>
      <c r="B15" s="2" t="s">
        <v>240</v>
      </c>
      <c r="C15" s="5">
        <v>73790</v>
      </c>
      <c r="D15" s="5">
        <v>206612</v>
      </c>
      <c r="G15" s="6">
        <v>4</v>
      </c>
      <c r="H15" s="6">
        <v>2</v>
      </c>
      <c r="I15" s="2" t="s">
        <v>232</v>
      </c>
      <c r="J15" s="12">
        <v>161794</v>
      </c>
    </row>
    <row r="16" spans="1:10" x14ac:dyDescent="0.25">
      <c r="A16" s="6">
        <v>1</v>
      </c>
      <c r="B16" s="2" t="s">
        <v>234</v>
      </c>
      <c r="C16" s="5">
        <v>488313</v>
      </c>
      <c r="D16" s="5">
        <v>341819</v>
      </c>
      <c r="G16" s="6">
        <v>5</v>
      </c>
      <c r="H16" s="6">
        <v>2</v>
      </c>
      <c r="I16" s="2" t="s">
        <v>532</v>
      </c>
      <c r="J16" s="12">
        <v>23872</v>
      </c>
    </row>
    <row r="17" spans="1:10" x14ac:dyDescent="0.25">
      <c r="A17" s="6">
        <v>1</v>
      </c>
      <c r="B17" s="2" t="s">
        <v>241</v>
      </c>
      <c r="C17" s="5">
        <v>771457</v>
      </c>
      <c r="D17" s="5">
        <v>540020</v>
      </c>
      <c r="G17" s="6">
        <v>6</v>
      </c>
      <c r="H17" s="6">
        <v>4</v>
      </c>
      <c r="I17" s="2" t="s">
        <v>531</v>
      </c>
      <c r="J17" s="12">
        <v>206612</v>
      </c>
    </row>
    <row r="18" spans="1:10" x14ac:dyDescent="0.25">
      <c r="A18" s="6">
        <v>1</v>
      </c>
      <c r="B18" s="2" t="s">
        <v>242</v>
      </c>
      <c r="C18" s="5">
        <v>215943</v>
      </c>
      <c r="D18" s="5">
        <v>151160</v>
      </c>
      <c r="G18" s="6">
        <v>7</v>
      </c>
      <c r="H18" s="6">
        <v>1</v>
      </c>
      <c r="I18" s="2" t="s">
        <v>530</v>
      </c>
      <c r="J18" s="12">
        <v>341819</v>
      </c>
    </row>
    <row r="19" spans="1:10" x14ac:dyDescent="0.25">
      <c r="A19" s="6">
        <v>2</v>
      </c>
      <c r="B19" s="2" t="s">
        <v>235</v>
      </c>
      <c r="C19" s="5">
        <v>375175</v>
      </c>
      <c r="D19" s="5">
        <v>525245</v>
      </c>
      <c r="G19" s="6">
        <v>8</v>
      </c>
      <c r="H19" s="6">
        <v>1</v>
      </c>
      <c r="I19" s="2" t="s">
        <v>529</v>
      </c>
      <c r="J19" s="12">
        <v>540020</v>
      </c>
    </row>
    <row r="20" spans="1:10" x14ac:dyDescent="0.25">
      <c r="A20" s="38"/>
      <c r="B20" s="28" t="s">
        <v>244</v>
      </c>
      <c r="C20" s="29"/>
      <c r="D20" s="29"/>
      <c r="E20" s="43">
        <f>D20-C20</f>
        <v>0</v>
      </c>
      <c r="G20" s="6">
        <v>9</v>
      </c>
      <c r="H20" s="6">
        <v>1</v>
      </c>
      <c r="I20" s="2" t="s">
        <v>528</v>
      </c>
      <c r="J20" s="12">
        <v>151160</v>
      </c>
    </row>
    <row r="21" spans="1:10" x14ac:dyDescent="0.25">
      <c r="A21" s="6">
        <v>2</v>
      </c>
      <c r="B21" s="2" t="s">
        <v>236</v>
      </c>
      <c r="C21" s="5">
        <v>350000</v>
      </c>
      <c r="D21" s="5">
        <v>700000</v>
      </c>
      <c r="G21" s="6">
        <v>10</v>
      </c>
      <c r="H21" s="6">
        <v>2</v>
      </c>
      <c r="I21" s="2" t="s">
        <v>527</v>
      </c>
      <c r="J21" s="12">
        <v>525245</v>
      </c>
    </row>
    <row r="22" spans="1:10" x14ac:dyDescent="0.25">
      <c r="A22" s="6">
        <v>1</v>
      </c>
      <c r="B22" s="2" t="s">
        <v>237</v>
      </c>
      <c r="C22" s="5">
        <v>500000</v>
      </c>
      <c r="D22" s="5">
        <v>1400000</v>
      </c>
      <c r="G22" s="6">
        <v>11</v>
      </c>
      <c r="H22" s="6">
        <v>1</v>
      </c>
      <c r="I22" s="2" t="s">
        <v>526</v>
      </c>
      <c r="J22" s="12">
        <v>1400000</v>
      </c>
    </row>
    <row r="23" spans="1:10" x14ac:dyDescent="0.25">
      <c r="A23" s="6">
        <v>1</v>
      </c>
      <c r="B23" s="2" t="s">
        <v>238</v>
      </c>
      <c r="C23" s="5">
        <v>500000</v>
      </c>
      <c r="D23" s="5">
        <v>850000</v>
      </c>
      <c r="G23" s="6">
        <v>12</v>
      </c>
      <c r="H23" s="6">
        <v>1</v>
      </c>
      <c r="I23" s="2" t="s">
        <v>525</v>
      </c>
      <c r="J23" s="12">
        <v>850000</v>
      </c>
    </row>
    <row r="24" spans="1:10" x14ac:dyDescent="0.25">
      <c r="A24" s="6">
        <v>2</v>
      </c>
      <c r="B24" s="2" t="s">
        <v>239</v>
      </c>
      <c r="C24" s="5">
        <v>0</v>
      </c>
      <c r="D24" s="5">
        <v>300000</v>
      </c>
      <c r="G24" s="6">
        <v>13</v>
      </c>
      <c r="H24" s="6">
        <v>2</v>
      </c>
      <c r="I24" s="2" t="s">
        <v>524</v>
      </c>
      <c r="J24" s="12">
        <v>300000</v>
      </c>
    </row>
    <row r="25" spans="1:10" x14ac:dyDescent="0.25">
      <c r="A25" s="38"/>
      <c r="B25" s="28" t="s">
        <v>245</v>
      </c>
      <c r="C25" s="29"/>
      <c r="D25" s="29"/>
      <c r="E25" s="43">
        <f>D25-C25</f>
        <v>0</v>
      </c>
      <c r="G25" s="6">
        <v>14</v>
      </c>
      <c r="H25" s="6">
        <v>4</v>
      </c>
      <c r="I25" s="2" t="s">
        <v>523</v>
      </c>
      <c r="J25" s="12">
        <v>198350</v>
      </c>
    </row>
    <row r="26" spans="1:10" x14ac:dyDescent="0.25">
      <c r="A26" s="6"/>
      <c r="B26" s="2"/>
      <c r="C26" s="5">
        <f>C20+C25</f>
        <v>0</v>
      </c>
      <c r="D26" s="5">
        <f>D20+D25</f>
        <v>0</v>
      </c>
      <c r="G26" s="6">
        <v>15</v>
      </c>
      <c r="H26" s="6">
        <v>1</v>
      </c>
      <c r="I26" s="2" t="s">
        <v>522</v>
      </c>
      <c r="J26" s="12">
        <v>328787</v>
      </c>
    </row>
    <row r="27" spans="1:10" x14ac:dyDescent="0.25">
      <c r="A27" s="6">
        <v>4</v>
      </c>
      <c r="B27" s="2" t="s">
        <v>285</v>
      </c>
      <c r="C27" s="5">
        <v>198350</v>
      </c>
      <c r="D27" s="5">
        <v>198350</v>
      </c>
      <c r="G27" s="6">
        <v>16</v>
      </c>
      <c r="H27" s="6">
        <v>2</v>
      </c>
      <c r="I27" s="2" t="s">
        <v>518</v>
      </c>
      <c r="J27" s="12">
        <v>360000</v>
      </c>
    </row>
    <row r="28" spans="1:10" x14ac:dyDescent="0.25">
      <c r="A28" s="6">
        <v>1</v>
      </c>
      <c r="B28" s="2" t="s">
        <v>365</v>
      </c>
      <c r="C28" s="5">
        <v>328787</v>
      </c>
      <c r="D28" s="5">
        <v>328787</v>
      </c>
      <c r="G28" s="6">
        <v>17</v>
      </c>
      <c r="H28" s="6">
        <v>2</v>
      </c>
      <c r="I28" s="2" t="s">
        <v>521</v>
      </c>
      <c r="J28" s="12">
        <v>380000</v>
      </c>
    </row>
    <row r="29" spans="1:10" x14ac:dyDescent="0.25">
      <c r="A29" s="6">
        <v>2</v>
      </c>
      <c r="B29" s="2" t="s">
        <v>512</v>
      </c>
      <c r="C29" s="5">
        <v>250000</v>
      </c>
      <c r="D29" s="5"/>
      <c r="G29" s="6">
        <v>18</v>
      </c>
      <c r="H29" s="6">
        <v>2</v>
      </c>
      <c r="I29" s="2" t="s">
        <v>519</v>
      </c>
      <c r="J29" s="12">
        <v>300000</v>
      </c>
    </row>
    <row r="30" spans="1:10" x14ac:dyDescent="0.25">
      <c r="A30" s="6">
        <v>2</v>
      </c>
      <c r="B30" s="2" t="s">
        <v>513</v>
      </c>
      <c r="C30" s="5">
        <v>300000</v>
      </c>
      <c r="D30" s="5"/>
      <c r="G30" s="6">
        <v>19</v>
      </c>
      <c r="H30" s="6">
        <v>2</v>
      </c>
      <c r="I30" s="2" t="s">
        <v>520</v>
      </c>
      <c r="J30" s="12">
        <v>354000</v>
      </c>
    </row>
    <row r="31" spans="1:10" x14ac:dyDescent="0.25">
      <c r="A31" s="6">
        <v>2</v>
      </c>
      <c r="B31" s="2" t="s">
        <v>514</v>
      </c>
      <c r="C31" s="5">
        <v>150000</v>
      </c>
      <c r="D31" s="5"/>
      <c r="G31" s="6">
        <v>20</v>
      </c>
      <c r="H31" s="6">
        <v>2</v>
      </c>
      <c r="I31" s="2" t="s">
        <v>534</v>
      </c>
      <c r="J31" s="12">
        <v>500000</v>
      </c>
    </row>
    <row r="32" spans="1:10" x14ac:dyDescent="0.25">
      <c r="A32" s="6">
        <v>2</v>
      </c>
      <c r="B32" s="2" t="s">
        <v>515</v>
      </c>
      <c r="C32" s="5">
        <v>150000</v>
      </c>
      <c r="D32" s="5"/>
      <c r="G32" s="6">
        <v>21</v>
      </c>
      <c r="H32" s="6">
        <v>2</v>
      </c>
      <c r="I32" s="2" t="s">
        <v>536</v>
      </c>
      <c r="J32" s="12">
        <v>145026</v>
      </c>
    </row>
    <row r="33" spans="1:10" x14ac:dyDescent="0.25">
      <c r="A33" s="54">
        <v>2</v>
      </c>
      <c r="B33" s="55" t="s">
        <v>533</v>
      </c>
      <c r="C33" s="5">
        <v>400000</v>
      </c>
      <c r="D33" s="5"/>
      <c r="G33" s="6">
        <v>22</v>
      </c>
      <c r="H33" s="6">
        <v>1</v>
      </c>
      <c r="I33" s="2" t="s">
        <v>535</v>
      </c>
      <c r="J33" s="12">
        <v>850000</v>
      </c>
    </row>
    <row r="34" spans="1:10" x14ac:dyDescent="0.25">
      <c r="A34" s="6">
        <v>2</v>
      </c>
      <c r="B34" s="2" t="s">
        <v>536</v>
      </c>
      <c r="C34" s="5">
        <v>101518</v>
      </c>
      <c r="D34" s="5">
        <v>145026</v>
      </c>
      <c r="G34" s="6">
        <v>23</v>
      </c>
      <c r="H34" s="6">
        <v>2</v>
      </c>
      <c r="I34" s="2" t="s">
        <v>537</v>
      </c>
      <c r="J34" s="12">
        <v>600000</v>
      </c>
    </row>
    <row r="35" spans="1:10" x14ac:dyDescent="0.25">
      <c r="A35" s="6">
        <v>1</v>
      </c>
      <c r="B35" s="2" t="s">
        <v>535</v>
      </c>
      <c r="C35" s="5">
        <v>600000</v>
      </c>
      <c r="D35" s="5"/>
      <c r="G35" s="2"/>
      <c r="H35" s="2"/>
      <c r="I35" s="2"/>
      <c r="J35" s="12"/>
    </row>
    <row r="36" spans="1:10" x14ac:dyDescent="0.25">
      <c r="A36" s="6">
        <v>2</v>
      </c>
      <c r="B36" s="2" t="s">
        <v>537</v>
      </c>
      <c r="C36" s="5"/>
      <c r="D36" s="5"/>
    </row>
    <row r="37" spans="1:10" x14ac:dyDescent="0.25">
      <c r="C37" s="4">
        <f>SUM(C10:C36)</f>
        <v>6429220</v>
      </c>
    </row>
  </sheetData>
  <mergeCells count="6">
    <mergeCell ref="G9:I9"/>
    <mergeCell ref="G10:J10"/>
    <mergeCell ref="A1:D7"/>
    <mergeCell ref="A8:D8"/>
    <mergeCell ref="G1:J7"/>
    <mergeCell ref="G8:I8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A14D-643F-4257-9364-66AAA9676ECA}">
  <dimension ref="A1:K15"/>
  <sheetViews>
    <sheetView topLeftCell="B1" workbookViewId="0">
      <selection activeCell="J15" sqref="J15"/>
    </sheetView>
  </sheetViews>
  <sheetFormatPr defaultRowHeight="15" x14ac:dyDescent="0.25"/>
  <cols>
    <col min="1" max="1" width="9.140625" style="1"/>
    <col min="2" max="2" width="45.7109375" customWidth="1"/>
    <col min="10" max="10" width="39.7109375" customWidth="1"/>
    <col min="11" max="11" width="21" customWidth="1"/>
  </cols>
  <sheetData>
    <row r="1" spans="1:11" x14ac:dyDescent="0.25">
      <c r="A1" s="202"/>
      <c r="B1" s="174"/>
      <c r="C1" s="174"/>
      <c r="D1" s="174"/>
      <c r="E1" s="174"/>
      <c r="H1" s="170"/>
      <c r="I1" s="170"/>
      <c r="J1" s="170"/>
      <c r="K1" s="170"/>
    </row>
    <row r="2" spans="1:11" x14ac:dyDescent="0.25">
      <c r="A2" s="202"/>
      <c r="B2" s="174"/>
      <c r="C2" s="174"/>
      <c r="D2" s="174"/>
      <c r="E2" s="174"/>
      <c r="H2" s="170"/>
      <c r="I2" s="170"/>
      <c r="J2" s="170"/>
      <c r="K2" s="170"/>
    </row>
    <row r="3" spans="1:11" x14ac:dyDescent="0.25">
      <c r="A3" s="202"/>
      <c r="B3" s="174"/>
      <c r="C3" s="174"/>
      <c r="D3" s="174"/>
      <c r="E3" s="174"/>
      <c r="H3" s="170"/>
      <c r="I3" s="170"/>
      <c r="J3" s="170"/>
      <c r="K3" s="170"/>
    </row>
    <row r="4" spans="1:11" x14ac:dyDescent="0.25">
      <c r="A4" s="202"/>
      <c r="B4" s="174"/>
      <c r="C4" s="174"/>
      <c r="D4" s="174"/>
      <c r="E4" s="174"/>
      <c r="H4" s="170"/>
      <c r="I4" s="170"/>
      <c r="J4" s="170"/>
      <c r="K4" s="170"/>
    </row>
    <row r="5" spans="1:11" x14ac:dyDescent="0.25">
      <c r="A5" s="202"/>
      <c r="B5" s="174"/>
      <c r="C5" s="174"/>
      <c r="D5" s="174"/>
      <c r="E5" s="174"/>
      <c r="H5" s="170"/>
      <c r="I5" s="170"/>
      <c r="J5" s="170"/>
      <c r="K5" s="170"/>
    </row>
    <row r="6" spans="1:11" x14ac:dyDescent="0.25">
      <c r="A6" s="202"/>
      <c r="B6" s="174"/>
      <c r="C6" s="174"/>
      <c r="D6" s="174"/>
      <c r="E6" s="174"/>
      <c r="H6" s="170"/>
      <c r="I6" s="170"/>
      <c r="J6" s="170"/>
      <c r="K6" s="170"/>
    </row>
    <row r="7" spans="1:11" x14ac:dyDescent="0.25">
      <c r="A7" s="202"/>
      <c r="B7" s="174"/>
      <c r="C7" s="174"/>
      <c r="D7" s="174"/>
      <c r="E7" s="174"/>
      <c r="H7" s="170"/>
      <c r="I7" s="170"/>
      <c r="J7" s="170"/>
      <c r="K7" s="170"/>
    </row>
    <row r="8" spans="1:11" x14ac:dyDescent="0.25">
      <c r="A8" s="171" t="s">
        <v>350</v>
      </c>
      <c r="B8" s="171"/>
      <c r="C8" s="171"/>
      <c r="D8" s="171"/>
      <c r="E8" s="171"/>
      <c r="H8" s="211" t="s">
        <v>352</v>
      </c>
      <c r="I8" s="212"/>
      <c r="J8" s="212"/>
      <c r="K8" s="32" t="s">
        <v>262</v>
      </c>
    </row>
    <row r="9" spans="1:11" x14ac:dyDescent="0.25">
      <c r="A9" s="8" t="s">
        <v>179</v>
      </c>
      <c r="B9" s="8" t="s">
        <v>110</v>
      </c>
      <c r="C9" s="9" t="s">
        <v>0</v>
      </c>
      <c r="D9" s="8" t="s">
        <v>43</v>
      </c>
      <c r="E9" s="8" t="s">
        <v>195</v>
      </c>
      <c r="H9" s="211" t="s">
        <v>353</v>
      </c>
      <c r="I9" s="212"/>
      <c r="J9" s="216"/>
      <c r="K9" s="32"/>
    </row>
    <row r="10" spans="1:11" x14ac:dyDescent="0.25">
      <c r="A10" s="12">
        <v>1</v>
      </c>
      <c r="B10" s="5" t="s">
        <v>351</v>
      </c>
      <c r="C10" s="5">
        <v>770000</v>
      </c>
      <c r="D10" s="5">
        <v>1165000</v>
      </c>
      <c r="E10" s="5"/>
      <c r="H10" s="213" t="s">
        <v>278</v>
      </c>
      <c r="I10" s="214"/>
      <c r="J10" s="214"/>
      <c r="K10" s="215"/>
    </row>
    <row r="11" spans="1:11" x14ac:dyDescent="0.25">
      <c r="A11" s="12">
        <v>1</v>
      </c>
      <c r="B11" s="5" t="s">
        <v>79</v>
      </c>
      <c r="C11" s="5"/>
      <c r="D11" s="5">
        <v>550000</v>
      </c>
      <c r="E11" s="5"/>
      <c r="H11" s="44" t="s">
        <v>14</v>
      </c>
      <c r="I11" s="44" t="s">
        <v>179</v>
      </c>
      <c r="J11" s="44" t="s">
        <v>110</v>
      </c>
      <c r="K11" s="45" t="s">
        <v>111</v>
      </c>
    </row>
    <row r="12" spans="1:11" x14ac:dyDescent="0.25">
      <c r="A12" s="12"/>
      <c r="B12" s="5"/>
      <c r="C12" s="5"/>
      <c r="D12" s="5"/>
      <c r="E12" s="5"/>
      <c r="H12" s="6">
        <v>1</v>
      </c>
      <c r="I12" s="6">
        <v>1</v>
      </c>
      <c r="J12" s="2" t="s">
        <v>354</v>
      </c>
      <c r="K12" s="12">
        <v>1150000</v>
      </c>
    </row>
    <row r="13" spans="1:11" x14ac:dyDescent="0.25">
      <c r="A13" s="12"/>
      <c r="B13" s="5"/>
      <c r="C13" s="5"/>
      <c r="D13" s="5"/>
      <c r="E13" s="5"/>
      <c r="H13" s="6">
        <v>2</v>
      </c>
      <c r="I13" s="6">
        <v>1</v>
      </c>
      <c r="J13" s="2" t="s">
        <v>79</v>
      </c>
      <c r="K13" s="12">
        <v>550000</v>
      </c>
    </row>
    <row r="14" spans="1:11" x14ac:dyDescent="0.25">
      <c r="A14" s="12"/>
      <c r="B14" s="5"/>
      <c r="C14" s="5"/>
      <c r="D14" s="5"/>
      <c r="E14" s="5"/>
      <c r="H14" s="6">
        <v>3</v>
      </c>
      <c r="I14" s="6">
        <v>1</v>
      </c>
      <c r="J14" s="2" t="s">
        <v>355</v>
      </c>
      <c r="K14" s="12">
        <v>1700000</v>
      </c>
    </row>
    <row r="15" spans="1:11" x14ac:dyDescent="0.25">
      <c r="A15" s="12"/>
      <c r="B15" s="5"/>
      <c r="C15" s="5"/>
      <c r="D15" s="5"/>
      <c r="E15" s="5"/>
      <c r="H15" s="6">
        <v>4</v>
      </c>
      <c r="I15" s="6">
        <v>1</v>
      </c>
      <c r="J15" s="2"/>
      <c r="K15" s="12"/>
    </row>
  </sheetData>
  <mergeCells count="6">
    <mergeCell ref="H1:K7"/>
    <mergeCell ref="H8:J8"/>
    <mergeCell ref="H10:K10"/>
    <mergeCell ref="A1:E7"/>
    <mergeCell ref="A8:E8"/>
    <mergeCell ref="H9:J9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2D836-E3AE-4277-B9C6-469E135A4768}">
  <dimension ref="A1:H23"/>
  <sheetViews>
    <sheetView topLeftCell="A7" workbookViewId="0">
      <selection activeCell="D23" sqref="D23"/>
    </sheetView>
  </sheetViews>
  <sheetFormatPr defaultRowHeight="15" x14ac:dyDescent="0.25"/>
  <cols>
    <col min="1" max="1" width="10" customWidth="1"/>
    <col min="2" max="2" width="11.5703125" customWidth="1"/>
    <col min="3" max="3" width="39.140625" customWidth="1"/>
    <col min="4" max="4" width="20.5703125" customWidth="1"/>
  </cols>
  <sheetData>
    <row r="1" spans="1:8" x14ac:dyDescent="0.25">
      <c r="A1" s="170"/>
      <c r="B1" s="170"/>
      <c r="C1" s="170"/>
      <c r="D1" s="170"/>
    </row>
    <row r="2" spans="1:8" x14ac:dyDescent="0.25">
      <c r="A2" s="170"/>
      <c r="B2" s="170"/>
      <c r="C2" s="170"/>
      <c r="D2" s="170"/>
    </row>
    <row r="3" spans="1:8" x14ac:dyDescent="0.25">
      <c r="A3" s="170"/>
      <c r="B3" s="170"/>
      <c r="C3" s="170"/>
      <c r="D3" s="170"/>
    </row>
    <row r="4" spans="1:8" x14ac:dyDescent="0.25">
      <c r="A4" s="170"/>
      <c r="B4" s="170"/>
      <c r="C4" s="170"/>
      <c r="D4" s="170"/>
    </row>
    <row r="5" spans="1:8" x14ac:dyDescent="0.25">
      <c r="A5" s="170"/>
      <c r="B5" s="170"/>
      <c r="C5" s="170"/>
      <c r="D5" s="170"/>
    </row>
    <row r="6" spans="1:8" x14ac:dyDescent="0.25">
      <c r="A6" s="170"/>
      <c r="B6" s="170"/>
      <c r="C6" s="170"/>
      <c r="D6" s="170"/>
    </row>
    <row r="7" spans="1:8" x14ac:dyDescent="0.25">
      <c r="A7" s="170"/>
      <c r="B7" s="170"/>
      <c r="C7" s="170"/>
      <c r="D7" s="170"/>
    </row>
    <row r="8" spans="1:8" x14ac:dyDescent="0.25">
      <c r="A8" s="211" t="s">
        <v>287</v>
      </c>
      <c r="B8" s="212"/>
      <c r="C8" s="212"/>
      <c r="D8" s="32" t="s">
        <v>296</v>
      </c>
    </row>
    <row r="9" spans="1:8" x14ac:dyDescent="0.25">
      <c r="A9" s="211" t="s">
        <v>291</v>
      </c>
      <c r="B9" s="212"/>
      <c r="C9" s="216"/>
      <c r="D9" s="32" t="s">
        <v>297</v>
      </c>
    </row>
    <row r="10" spans="1:8" x14ac:dyDescent="0.25">
      <c r="A10" s="213" t="s">
        <v>298</v>
      </c>
      <c r="B10" s="214"/>
      <c r="C10" s="214"/>
      <c r="D10" s="215"/>
    </row>
    <row r="11" spans="1:8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8" x14ac:dyDescent="0.25">
      <c r="A12" s="6">
        <v>1</v>
      </c>
      <c r="B12" s="6">
        <v>1</v>
      </c>
      <c r="C12" s="2" t="s">
        <v>289</v>
      </c>
      <c r="D12" s="12">
        <v>50000</v>
      </c>
      <c r="F12">
        <v>20000</v>
      </c>
    </row>
    <row r="13" spans="1:8" x14ac:dyDescent="0.25">
      <c r="A13" s="6">
        <v>2</v>
      </c>
      <c r="B13" s="6">
        <v>2</v>
      </c>
      <c r="C13" s="2" t="s">
        <v>293</v>
      </c>
      <c r="D13" s="12">
        <v>120000</v>
      </c>
      <c r="F13">
        <v>56000</v>
      </c>
    </row>
    <row r="14" spans="1:8" x14ac:dyDescent="0.25">
      <c r="A14" s="6">
        <v>3</v>
      </c>
      <c r="B14" s="6">
        <v>1</v>
      </c>
      <c r="C14" s="2" t="s">
        <v>290</v>
      </c>
      <c r="D14" s="12">
        <v>150000</v>
      </c>
      <c r="F14">
        <v>85000</v>
      </c>
      <c r="H14" t="s">
        <v>343</v>
      </c>
    </row>
    <row r="15" spans="1:8" x14ac:dyDescent="0.25">
      <c r="A15" s="6">
        <v>4</v>
      </c>
      <c r="B15" s="6">
        <v>1</v>
      </c>
      <c r="C15" s="2" t="s">
        <v>294</v>
      </c>
      <c r="D15" s="12">
        <v>100000</v>
      </c>
      <c r="F15">
        <v>56000</v>
      </c>
    </row>
    <row r="16" spans="1:8" x14ac:dyDescent="0.25">
      <c r="A16" s="6">
        <v>5</v>
      </c>
      <c r="B16" s="6">
        <v>1</v>
      </c>
      <c r="C16" s="2" t="s">
        <v>142</v>
      </c>
      <c r="D16" s="12">
        <v>250000</v>
      </c>
      <c r="F16">
        <f>SUM(F12:F15)</f>
        <v>217000</v>
      </c>
    </row>
    <row r="17" spans="1:6" x14ac:dyDescent="0.25">
      <c r="A17" s="6">
        <v>6</v>
      </c>
      <c r="B17" s="6">
        <v>1</v>
      </c>
      <c r="C17" s="2" t="s">
        <v>295</v>
      </c>
      <c r="D17" s="12">
        <v>0</v>
      </c>
    </row>
    <row r="18" spans="1:6" x14ac:dyDescent="0.25">
      <c r="A18" s="191" t="s">
        <v>275</v>
      </c>
      <c r="B18" s="191"/>
      <c r="C18" s="191"/>
      <c r="D18" s="47">
        <f>SUM(D12:D17)</f>
        <v>670000</v>
      </c>
      <c r="F18" s="51">
        <f>D18-F16</f>
        <v>453000</v>
      </c>
    </row>
    <row r="21" spans="1:6" x14ac:dyDescent="0.25">
      <c r="C21" s="28" t="s">
        <v>0</v>
      </c>
      <c r="D21" s="29">
        <f>F18</f>
        <v>453000</v>
      </c>
    </row>
    <row r="22" spans="1:6" x14ac:dyDescent="0.25">
      <c r="C22" s="28" t="s">
        <v>43</v>
      </c>
      <c r="D22" s="29">
        <f>D18</f>
        <v>670000</v>
      </c>
    </row>
    <row r="23" spans="1:6" x14ac:dyDescent="0.25">
      <c r="C23" s="63" t="s">
        <v>492</v>
      </c>
      <c r="D23" s="64">
        <f>D22-D21</f>
        <v>217000</v>
      </c>
    </row>
  </sheetData>
  <mergeCells count="5">
    <mergeCell ref="A1:D7"/>
    <mergeCell ref="A8:C8"/>
    <mergeCell ref="A9:C9"/>
    <mergeCell ref="A10:D10"/>
    <mergeCell ref="A18:C18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0B71E-C981-46C5-888A-1EB8109941BD}">
  <dimension ref="A2:F29"/>
  <sheetViews>
    <sheetView topLeftCell="B1" workbookViewId="0">
      <selection activeCell="B2" sqref="B2:F8"/>
    </sheetView>
  </sheetViews>
  <sheetFormatPr defaultRowHeight="15" x14ac:dyDescent="0.25"/>
  <cols>
    <col min="1" max="1" width="1.7109375" hidden="1" customWidth="1"/>
    <col min="2" max="3" width="7.42578125" customWidth="1"/>
    <col min="4" max="4" width="55" customWidth="1"/>
    <col min="5" max="5" width="11.5703125" customWidth="1"/>
    <col min="6" max="6" width="8" customWidth="1"/>
  </cols>
  <sheetData>
    <row r="2" spans="2:6" x14ac:dyDescent="0.25">
      <c r="B2" s="170"/>
      <c r="C2" s="170"/>
      <c r="D2" s="170"/>
      <c r="E2" s="170"/>
      <c r="F2" s="170"/>
    </row>
    <row r="3" spans="2:6" x14ac:dyDescent="0.25">
      <c r="B3" s="170"/>
      <c r="C3" s="170"/>
      <c r="D3" s="170"/>
      <c r="E3" s="170"/>
      <c r="F3" s="170"/>
    </row>
    <row r="4" spans="2:6" x14ac:dyDescent="0.25">
      <c r="B4" s="170"/>
      <c r="C4" s="170"/>
      <c r="D4" s="170"/>
      <c r="E4" s="170"/>
      <c r="F4" s="170"/>
    </row>
    <row r="5" spans="2:6" x14ac:dyDescent="0.25">
      <c r="B5" s="170"/>
      <c r="C5" s="170"/>
      <c r="D5" s="170"/>
      <c r="E5" s="170"/>
      <c r="F5" s="170"/>
    </row>
    <row r="6" spans="2:6" x14ac:dyDescent="0.25">
      <c r="B6" s="170"/>
      <c r="C6" s="170"/>
      <c r="D6" s="170"/>
      <c r="E6" s="170"/>
      <c r="F6" s="170"/>
    </row>
    <row r="7" spans="2:6" x14ac:dyDescent="0.25">
      <c r="B7" s="170"/>
      <c r="C7" s="170"/>
      <c r="D7" s="170"/>
      <c r="E7" s="170"/>
      <c r="F7" s="170"/>
    </row>
    <row r="8" spans="2:6" x14ac:dyDescent="0.25">
      <c r="B8" s="170"/>
      <c r="C8" s="170"/>
      <c r="D8" s="170"/>
      <c r="E8" s="170"/>
      <c r="F8" s="170"/>
    </row>
    <row r="9" spans="2:6" x14ac:dyDescent="0.25">
      <c r="B9" s="188" t="s">
        <v>299</v>
      </c>
      <c r="C9" s="188"/>
      <c r="D9" s="188"/>
      <c r="E9" s="32" t="s">
        <v>292</v>
      </c>
      <c r="F9" s="32"/>
    </row>
    <row r="10" spans="2:6" x14ac:dyDescent="0.25">
      <c r="B10" s="188" t="s">
        <v>318</v>
      </c>
      <c r="C10" s="188"/>
      <c r="D10" s="188"/>
      <c r="E10" s="32"/>
      <c r="F10" s="32"/>
    </row>
    <row r="11" spans="2:6" x14ac:dyDescent="0.25">
      <c r="B11" s="189" t="s">
        <v>300</v>
      </c>
      <c r="C11" s="189"/>
      <c r="D11" s="189"/>
      <c r="E11" s="189"/>
      <c r="F11" s="189"/>
    </row>
    <row r="12" spans="2:6" x14ac:dyDescent="0.25">
      <c r="B12" s="48" t="s">
        <v>14</v>
      </c>
      <c r="C12" s="48" t="s">
        <v>179</v>
      </c>
      <c r="D12" s="48" t="s">
        <v>110</v>
      </c>
      <c r="E12" s="49" t="s">
        <v>111</v>
      </c>
      <c r="F12" s="44" t="s">
        <v>310</v>
      </c>
    </row>
    <row r="13" spans="2:6" ht="45" x14ac:dyDescent="0.25">
      <c r="B13" s="6">
        <v>1</v>
      </c>
      <c r="C13" s="6">
        <v>1</v>
      </c>
      <c r="D13" s="13" t="s">
        <v>317</v>
      </c>
      <c r="E13" s="12">
        <v>5200000</v>
      </c>
      <c r="F13" s="6" t="s">
        <v>311</v>
      </c>
    </row>
    <row r="14" spans="2:6" x14ac:dyDescent="0.25">
      <c r="B14" s="6">
        <v>2</v>
      </c>
      <c r="C14" s="6">
        <v>2</v>
      </c>
      <c r="D14" s="2" t="s">
        <v>301</v>
      </c>
      <c r="E14" s="12">
        <v>400000</v>
      </c>
      <c r="F14" s="6" t="s">
        <v>311</v>
      </c>
    </row>
    <row r="15" spans="2:6" x14ac:dyDescent="0.25">
      <c r="B15" s="6">
        <v>3</v>
      </c>
      <c r="C15" s="6">
        <v>2</v>
      </c>
      <c r="D15" s="2" t="s">
        <v>302</v>
      </c>
      <c r="E15" s="12">
        <v>680000</v>
      </c>
      <c r="F15" s="6" t="s">
        <v>311</v>
      </c>
    </row>
    <row r="16" spans="2:6" ht="30" x14ac:dyDescent="0.25">
      <c r="B16" s="6">
        <v>4</v>
      </c>
      <c r="C16" s="6">
        <v>2</v>
      </c>
      <c r="D16" s="13" t="s">
        <v>303</v>
      </c>
      <c r="E16" s="12">
        <v>500000</v>
      </c>
      <c r="F16" s="6" t="s">
        <v>311</v>
      </c>
    </row>
    <row r="17" spans="2:6" x14ac:dyDescent="0.25">
      <c r="B17" s="6">
        <v>5</v>
      </c>
      <c r="C17" s="6">
        <v>2</v>
      </c>
      <c r="D17" s="2" t="s">
        <v>304</v>
      </c>
      <c r="E17" s="12">
        <v>300000</v>
      </c>
      <c r="F17" s="6" t="s">
        <v>311</v>
      </c>
    </row>
    <row r="18" spans="2:6" x14ac:dyDescent="0.25">
      <c r="B18" s="6">
        <v>6</v>
      </c>
      <c r="C18" s="6">
        <v>1</v>
      </c>
      <c r="D18" s="2" t="s">
        <v>305</v>
      </c>
      <c r="E18" s="12">
        <v>60000</v>
      </c>
      <c r="F18" s="6" t="s">
        <v>311</v>
      </c>
    </row>
    <row r="19" spans="2:6" x14ac:dyDescent="0.25">
      <c r="B19" s="6">
        <v>7</v>
      </c>
      <c r="C19" s="6">
        <v>1</v>
      </c>
      <c r="D19" s="2" t="s">
        <v>306</v>
      </c>
      <c r="E19" s="12">
        <v>160000</v>
      </c>
      <c r="F19" s="6" t="s">
        <v>320</v>
      </c>
    </row>
    <row r="20" spans="2:6" x14ac:dyDescent="0.25">
      <c r="B20" s="6">
        <v>8</v>
      </c>
      <c r="C20" s="6">
        <v>1</v>
      </c>
      <c r="D20" s="2" t="s">
        <v>307</v>
      </c>
      <c r="E20" s="12">
        <v>110000</v>
      </c>
      <c r="F20" s="6" t="s">
        <v>320</v>
      </c>
    </row>
    <row r="21" spans="2:6" x14ac:dyDescent="0.25">
      <c r="B21" s="6">
        <v>9</v>
      </c>
      <c r="C21" s="6">
        <v>2</v>
      </c>
      <c r="D21" s="2" t="s">
        <v>308</v>
      </c>
      <c r="E21" s="12">
        <v>190000</v>
      </c>
      <c r="F21" s="6" t="s">
        <v>320</v>
      </c>
    </row>
    <row r="22" spans="2:6" x14ac:dyDescent="0.25">
      <c r="B22" s="6">
        <v>10</v>
      </c>
      <c r="C22" s="6">
        <v>1</v>
      </c>
      <c r="D22" s="2" t="s">
        <v>309</v>
      </c>
      <c r="E22" s="12">
        <v>50000</v>
      </c>
      <c r="F22" s="6" t="s">
        <v>320</v>
      </c>
    </row>
    <row r="23" spans="2:6" x14ac:dyDescent="0.25">
      <c r="B23" s="217" t="s">
        <v>275</v>
      </c>
      <c r="C23" s="217"/>
      <c r="D23" s="217"/>
      <c r="E23" s="45">
        <f>SUM(E13:E22)</f>
        <v>7650000</v>
      </c>
      <c r="F23" s="2"/>
    </row>
    <row r="24" spans="2:6" x14ac:dyDescent="0.25">
      <c r="B24" s="213" t="s">
        <v>312</v>
      </c>
      <c r="C24" s="214"/>
      <c r="D24" s="214"/>
      <c r="E24" s="215"/>
      <c r="F24" s="2"/>
    </row>
    <row r="25" spans="2:6" ht="30" x14ac:dyDescent="0.25">
      <c r="B25" s="6">
        <v>11</v>
      </c>
      <c r="C25" s="6">
        <v>1</v>
      </c>
      <c r="D25" s="13" t="s">
        <v>315</v>
      </c>
      <c r="E25" s="12">
        <v>4500000</v>
      </c>
      <c r="F25" s="2"/>
    </row>
    <row r="26" spans="2:6" x14ac:dyDescent="0.25">
      <c r="B26" s="6">
        <v>12</v>
      </c>
      <c r="C26" s="6">
        <v>1</v>
      </c>
      <c r="D26" s="2" t="s">
        <v>313</v>
      </c>
      <c r="E26" s="12">
        <v>650000</v>
      </c>
      <c r="F26" s="2"/>
    </row>
    <row r="27" spans="2:6" x14ac:dyDescent="0.25">
      <c r="B27" s="6">
        <v>13</v>
      </c>
      <c r="C27" s="6">
        <v>1</v>
      </c>
      <c r="D27" s="2" t="s">
        <v>314</v>
      </c>
      <c r="E27" s="12">
        <v>0</v>
      </c>
      <c r="F27" s="2"/>
    </row>
    <row r="28" spans="2:6" x14ac:dyDescent="0.25">
      <c r="B28" s="6">
        <v>14</v>
      </c>
      <c r="C28" s="6">
        <v>1</v>
      </c>
      <c r="D28" s="2" t="s">
        <v>316</v>
      </c>
      <c r="E28" s="12">
        <v>0</v>
      </c>
      <c r="F28" s="2"/>
    </row>
    <row r="29" spans="2:6" ht="45" x14ac:dyDescent="0.25">
      <c r="B29" s="6">
        <v>15</v>
      </c>
      <c r="C29" s="6">
        <v>1</v>
      </c>
      <c r="D29" s="13" t="s">
        <v>319</v>
      </c>
      <c r="E29" s="12">
        <v>4000000</v>
      </c>
      <c r="F29" s="2"/>
    </row>
  </sheetData>
  <mergeCells count="6">
    <mergeCell ref="B2:F8"/>
    <mergeCell ref="B9:D9"/>
    <mergeCell ref="B10:D10"/>
    <mergeCell ref="B23:D23"/>
    <mergeCell ref="B24:E24"/>
    <mergeCell ref="B11:F11"/>
  </mergeCells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6BA3C-2584-490A-806A-FDF25FBFC7E3}">
  <dimension ref="B1:K30"/>
  <sheetViews>
    <sheetView topLeftCell="A7" workbookViewId="0">
      <selection activeCell="E35" sqref="E35"/>
    </sheetView>
  </sheetViews>
  <sheetFormatPr defaultRowHeight="15" x14ac:dyDescent="0.25"/>
  <cols>
    <col min="1" max="1" width="6" customWidth="1"/>
    <col min="4" max="4" width="40.5703125" customWidth="1"/>
    <col min="5" max="5" width="20.42578125" customWidth="1"/>
    <col min="6" max="6" width="3.5703125" customWidth="1"/>
    <col min="7" max="7" width="3.7109375" customWidth="1"/>
    <col min="8" max="8" width="6.85546875" customWidth="1"/>
    <col min="9" max="9" width="7" customWidth="1"/>
    <col min="10" max="10" width="44.5703125" customWidth="1"/>
    <col min="11" max="11" width="20.140625" customWidth="1"/>
  </cols>
  <sheetData>
    <row r="1" spans="2:11" x14ac:dyDescent="0.25">
      <c r="B1" s="170"/>
      <c r="C1" s="170"/>
      <c r="D1" s="170"/>
      <c r="E1" s="170"/>
      <c r="H1" s="170"/>
      <c r="I1" s="170"/>
      <c r="J1" s="170"/>
      <c r="K1" s="170"/>
    </row>
    <row r="2" spans="2:11" x14ac:dyDescent="0.25">
      <c r="B2" s="170"/>
      <c r="C2" s="170"/>
      <c r="D2" s="170"/>
      <c r="E2" s="170"/>
      <c r="H2" s="170"/>
      <c r="I2" s="170"/>
      <c r="J2" s="170"/>
      <c r="K2" s="170"/>
    </row>
    <row r="3" spans="2:11" x14ac:dyDescent="0.25">
      <c r="B3" s="170"/>
      <c r="C3" s="170"/>
      <c r="D3" s="170"/>
      <c r="E3" s="170"/>
      <c r="H3" s="170"/>
      <c r="I3" s="170"/>
      <c r="J3" s="170"/>
      <c r="K3" s="170"/>
    </row>
    <row r="4" spans="2:11" x14ac:dyDescent="0.25">
      <c r="B4" s="170"/>
      <c r="C4" s="170"/>
      <c r="D4" s="170"/>
      <c r="E4" s="170"/>
      <c r="H4" s="170"/>
      <c r="I4" s="170"/>
      <c r="J4" s="170"/>
      <c r="K4" s="170"/>
    </row>
    <row r="5" spans="2:11" x14ac:dyDescent="0.25">
      <c r="B5" s="170"/>
      <c r="C5" s="170"/>
      <c r="D5" s="170"/>
      <c r="E5" s="170"/>
      <c r="H5" s="170"/>
      <c r="I5" s="170"/>
      <c r="J5" s="170"/>
      <c r="K5" s="170"/>
    </row>
    <row r="6" spans="2:11" x14ac:dyDescent="0.25">
      <c r="B6" s="170"/>
      <c r="C6" s="170"/>
      <c r="D6" s="170"/>
      <c r="E6" s="170"/>
      <c r="H6" s="170"/>
      <c r="I6" s="170"/>
      <c r="J6" s="170"/>
      <c r="K6" s="170"/>
    </row>
    <row r="7" spans="2:11" x14ac:dyDescent="0.25">
      <c r="B7" s="170"/>
      <c r="C7" s="170"/>
      <c r="D7" s="170"/>
      <c r="E7" s="170"/>
      <c r="H7" s="170"/>
      <c r="I7" s="170"/>
      <c r="J7" s="170"/>
      <c r="K7" s="170"/>
    </row>
    <row r="8" spans="2:11" x14ac:dyDescent="0.25">
      <c r="B8" s="211" t="s">
        <v>325</v>
      </c>
      <c r="C8" s="212"/>
      <c r="D8" s="212"/>
      <c r="E8" s="32" t="s">
        <v>327</v>
      </c>
      <c r="H8" s="211" t="s">
        <v>342</v>
      </c>
      <c r="I8" s="212"/>
      <c r="J8" s="216"/>
      <c r="K8" s="32" t="s">
        <v>327</v>
      </c>
    </row>
    <row r="9" spans="2:11" x14ac:dyDescent="0.25">
      <c r="B9" s="211" t="s">
        <v>326</v>
      </c>
      <c r="C9" s="212"/>
      <c r="D9" s="216"/>
      <c r="E9" s="32" t="s">
        <v>288</v>
      </c>
      <c r="H9" s="211" t="s">
        <v>326</v>
      </c>
      <c r="I9" s="212"/>
      <c r="J9" s="216"/>
      <c r="K9" s="32" t="s">
        <v>288</v>
      </c>
    </row>
    <row r="10" spans="2:11" x14ac:dyDescent="0.25">
      <c r="B10" s="213" t="s">
        <v>336</v>
      </c>
      <c r="C10" s="214"/>
      <c r="D10" s="214"/>
      <c r="E10" s="215"/>
      <c r="H10" s="213" t="s">
        <v>336</v>
      </c>
      <c r="I10" s="214"/>
      <c r="J10" s="214"/>
      <c r="K10" s="215"/>
    </row>
    <row r="11" spans="2:11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H11" s="44" t="s">
        <v>14</v>
      </c>
      <c r="I11" s="44" t="s">
        <v>179</v>
      </c>
      <c r="J11" s="44" t="s">
        <v>110</v>
      </c>
      <c r="K11" s="45" t="s">
        <v>111</v>
      </c>
    </row>
    <row r="12" spans="2:11" x14ac:dyDescent="0.25">
      <c r="B12" s="6">
        <v>1</v>
      </c>
      <c r="C12" s="6">
        <v>1</v>
      </c>
      <c r="D12" s="2" t="s">
        <v>328</v>
      </c>
      <c r="E12" s="12">
        <v>255000</v>
      </c>
      <c r="H12" s="6">
        <v>1</v>
      </c>
      <c r="I12" s="6">
        <v>1</v>
      </c>
      <c r="J12" s="2" t="s">
        <v>331</v>
      </c>
      <c r="K12" s="12">
        <v>290000</v>
      </c>
    </row>
    <row r="13" spans="2:11" x14ac:dyDescent="0.25">
      <c r="B13" s="6">
        <v>2</v>
      </c>
      <c r="C13" s="6">
        <v>2</v>
      </c>
      <c r="D13" s="2" t="s">
        <v>329</v>
      </c>
      <c r="E13" s="12">
        <v>100000</v>
      </c>
      <c r="H13" s="6">
        <v>2</v>
      </c>
      <c r="I13" s="6">
        <v>1</v>
      </c>
      <c r="J13" s="2" t="s">
        <v>344</v>
      </c>
      <c r="K13" s="12">
        <v>380000</v>
      </c>
    </row>
    <row r="14" spans="2:11" x14ac:dyDescent="0.25">
      <c r="B14" s="6">
        <v>3</v>
      </c>
      <c r="C14" s="6">
        <v>2</v>
      </c>
      <c r="D14" s="2" t="s">
        <v>330</v>
      </c>
      <c r="E14" s="12">
        <v>120000</v>
      </c>
      <c r="H14" s="6">
        <v>3</v>
      </c>
      <c r="I14" s="6">
        <v>1</v>
      </c>
      <c r="J14" s="2" t="s">
        <v>345</v>
      </c>
      <c r="K14" s="12">
        <v>50000</v>
      </c>
    </row>
    <row r="15" spans="2:11" x14ac:dyDescent="0.25">
      <c r="B15" s="6">
        <v>4</v>
      </c>
      <c r="C15" s="6">
        <v>2</v>
      </c>
      <c r="D15" s="2" t="s">
        <v>331</v>
      </c>
      <c r="E15" s="19">
        <v>580000</v>
      </c>
      <c r="H15" s="6">
        <v>4</v>
      </c>
      <c r="I15" s="6">
        <v>1</v>
      </c>
      <c r="J15" s="2" t="s">
        <v>346</v>
      </c>
      <c r="K15" s="12">
        <v>550000</v>
      </c>
    </row>
    <row r="16" spans="2:11" ht="30" x14ac:dyDescent="0.25">
      <c r="B16" s="6">
        <v>5</v>
      </c>
      <c r="C16" s="6">
        <v>2</v>
      </c>
      <c r="D16" s="2" t="s">
        <v>332</v>
      </c>
      <c r="E16" s="12">
        <v>280000</v>
      </c>
      <c r="H16" s="6">
        <v>5</v>
      </c>
      <c r="I16" s="6">
        <v>1</v>
      </c>
      <c r="J16" s="13" t="s">
        <v>348</v>
      </c>
      <c r="K16" s="12">
        <v>700000</v>
      </c>
    </row>
    <row r="17" spans="2:11" x14ac:dyDescent="0.25">
      <c r="B17" s="6">
        <v>6</v>
      </c>
      <c r="C17" s="6">
        <v>4</v>
      </c>
      <c r="D17" s="2" t="s">
        <v>333</v>
      </c>
      <c r="E17" s="12">
        <v>220000</v>
      </c>
      <c r="H17" s="6">
        <v>6</v>
      </c>
      <c r="I17" s="6">
        <v>1</v>
      </c>
      <c r="J17" s="2" t="s">
        <v>347</v>
      </c>
      <c r="K17" s="12">
        <v>350000</v>
      </c>
    </row>
    <row r="18" spans="2:11" x14ac:dyDescent="0.25">
      <c r="B18" s="6">
        <v>7</v>
      </c>
      <c r="C18" s="6">
        <v>2</v>
      </c>
      <c r="D18" s="2" t="s">
        <v>334</v>
      </c>
      <c r="E18" s="12">
        <v>180000</v>
      </c>
      <c r="H18" s="191" t="s">
        <v>275</v>
      </c>
      <c r="I18" s="191"/>
      <c r="J18" s="191"/>
      <c r="K18" s="47">
        <f>SUM(K12:K17)</f>
        <v>2320000</v>
      </c>
    </row>
    <row r="19" spans="2:11" ht="30" x14ac:dyDescent="0.25">
      <c r="B19" s="6">
        <v>8</v>
      </c>
      <c r="C19" s="6">
        <v>1</v>
      </c>
      <c r="D19" s="13" t="s">
        <v>337</v>
      </c>
      <c r="E19" s="19">
        <v>1000000</v>
      </c>
      <c r="H19" s="177" t="s">
        <v>349</v>
      </c>
      <c r="I19" s="177"/>
      <c r="J19" s="177"/>
      <c r="K19" s="52">
        <v>1800000</v>
      </c>
    </row>
    <row r="20" spans="2:11" x14ac:dyDescent="0.25">
      <c r="B20" s="6">
        <v>9</v>
      </c>
      <c r="C20" s="6">
        <v>1</v>
      </c>
      <c r="D20" s="2" t="s">
        <v>335</v>
      </c>
      <c r="E20" s="19">
        <v>350000</v>
      </c>
      <c r="H20" s="177" t="s">
        <v>585</v>
      </c>
      <c r="I20" s="177"/>
      <c r="J20" s="177"/>
      <c r="K20" s="52">
        <v>400000</v>
      </c>
    </row>
    <row r="21" spans="2:11" x14ac:dyDescent="0.25">
      <c r="B21" s="191" t="s">
        <v>275</v>
      </c>
      <c r="C21" s="191"/>
      <c r="D21" s="191"/>
      <c r="E21" s="47">
        <f>SUM(E12:E20)</f>
        <v>3085000</v>
      </c>
      <c r="H21" s="190" t="s">
        <v>586</v>
      </c>
      <c r="I21" s="190"/>
      <c r="J21" s="190"/>
      <c r="K21" s="62">
        <f>K18-K19-K20</f>
        <v>120000</v>
      </c>
    </row>
    <row r="22" spans="2:11" x14ac:dyDescent="0.25">
      <c r="B22" s="218" t="s">
        <v>338</v>
      </c>
      <c r="C22" s="218"/>
      <c r="D22" s="218"/>
      <c r="E22" s="218"/>
    </row>
    <row r="23" spans="2:11" x14ac:dyDescent="0.25">
      <c r="B23" s="218"/>
      <c r="C23" s="218"/>
      <c r="D23" s="218"/>
      <c r="E23" s="218"/>
    </row>
    <row r="24" spans="2:11" x14ac:dyDescent="0.25">
      <c r="B24" s="218"/>
      <c r="C24" s="218"/>
      <c r="D24" s="218"/>
      <c r="E24" s="218"/>
    </row>
    <row r="28" spans="2:11" x14ac:dyDescent="0.25">
      <c r="D28" t="s">
        <v>339</v>
      </c>
      <c r="E28">
        <v>832000</v>
      </c>
    </row>
    <row r="29" spans="2:11" x14ac:dyDescent="0.25">
      <c r="D29" s="50" t="s">
        <v>340</v>
      </c>
      <c r="E29">
        <v>250000</v>
      </c>
    </row>
    <row r="30" spans="2:11" x14ac:dyDescent="0.25">
      <c r="D30" t="s">
        <v>341</v>
      </c>
      <c r="E30">
        <v>200000</v>
      </c>
    </row>
  </sheetData>
  <mergeCells count="14">
    <mergeCell ref="B21:D21"/>
    <mergeCell ref="B22:E24"/>
    <mergeCell ref="H19:J19"/>
    <mergeCell ref="B1:E7"/>
    <mergeCell ref="B8:D8"/>
    <mergeCell ref="B9:D9"/>
    <mergeCell ref="B10:E10"/>
    <mergeCell ref="H1:K7"/>
    <mergeCell ref="H8:J8"/>
    <mergeCell ref="H9:J9"/>
    <mergeCell ref="H10:K10"/>
    <mergeCell ref="H18:J18"/>
    <mergeCell ref="H21:J21"/>
    <mergeCell ref="H20:J20"/>
  </mergeCells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6B408-13B5-4DF2-BF81-578019869975}">
  <dimension ref="A1:H25"/>
  <sheetViews>
    <sheetView topLeftCell="A8" workbookViewId="0">
      <selection activeCell="G20" sqref="G20"/>
    </sheetView>
  </sheetViews>
  <sheetFormatPr defaultRowHeight="15" x14ac:dyDescent="0.25"/>
  <cols>
    <col min="3" max="3" width="38.5703125" customWidth="1"/>
    <col min="4" max="4" width="12.5703125" style="22" customWidth="1"/>
    <col min="5" max="5" width="11.140625" customWidth="1"/>
  </cols>
  <sheetData>
    <row r="1" spans="1:5" x14ac:dyDescent="0.25">
      <c r="A1" s="170"/>
      <c r="B1" s="170"/>
      <c r="C1" s="170"/>
      <c r="D1" s="170"/>
      <c r="E1" s="170"/>
    </row>
    <row r="2" spans="1:5" x14ac:dyDescent="0.25">
      <c r="A2" s="170"/>
      <c r="B2" s="170"/>
      <c r="C2" s="170"/>
      <c r="D2" s="170"/>
      <c r="E2" s="170"/>
    </row>
    <row r="3" spans="1:5" x14ac:dyDescent="0.25">
      <c r="A3" s="170"/>
      <c r="B3" s="170"/>
      <c r="C3" s="170"/>
      <c r="D3" s="170"/>
      <c r="E3" s="170"/>
    </row>
    <row r="4" spans="1:5" x14ac:dyDescent="0.25">
      <c r="A4" s="170"/>
      <c r="B4" s="170"/>
      <c r="C4" s="170"/>
      <c r="D4" s="170"/>
      <c r="E4" s="170"/>
    </row>
    <row r="5" spans="1:5" x14ac:dyDescent="0.25">
      <c r="A5" s="170"/>
      <c r="B5" s="170"/>
      <c r="C5" s="170"/>
      <c r="D5" s="170"/>
      <c r="E5" s="170"/>
    </row>
    <row r="6" spans="1:5" x14ac:dyDescent="0.25">
      <c r="A6" s="170"/>
      <c r="B6" s="170"/>
      <c r="C6" s="170"/>
      <c r="D6" s="170"/>
      <c r="E6" s="170"/>
    </row>
    <row r="7" spans="1:5" x14ac:dyDescent="0.25">
      <c r="A7" s="170"/>
      <c r="B7" s="170"/>
      <c r="C7" s="170"/>
      <c r="D7" s="170"/>
      <c r="E7" s="170"/>
    </row>
    <row r="8" spans="1:5" x14ac:dyDescent="0.25">
      <c r="A8" s="188" t="s">
        <v>356</v>
      </c>
      <c r="B8" s="188"/>
      <c r="C8" s="188"/>
      <c r="D8" s="210" t="s">
        <v>327</v>
      </c>
      <c r="E8" s="210"/>
    </row>
    <row r="9" spans="1:5" x14ac:dyDescent="0.25">
      <c r="A9" s="188" t="s">
        <v>357</v>
      </c>
      <c r="B9" s="188"/>
      <c r="C9" s="188"/>
      <c r="D9" s="210" t="s">
        <v>288</v>
      </c>
      <c r="E9" s="210"/>
    </row>
    <row r="10" spans="1:5" x14ac:dyDescent="0.25">
      <c r="A10" s="189" t="s">
        <v>358</v>
      </c>
      <c r="B10" s="189"/>
      <c r="C10" s="189"/>
      <c r="D10" s="189"/>
      <c r="E10" s="189"/>
    </row>
    <row r="11" spans="1:5" x14ac:dyDescent="0.25">
      <c r="A11" s="44" t="s">
        <v>14</v>
      </c>
      <c r="B11" s="44" t="s">
        <v>179</v>
      </c>
      <c r="C11" s="44" t="s">
        <v>110</v>
      </c>
      <c r="D11" s="45" t="s">
        <v>4</v>
      </c>
      <c r="E11" s="44" t="s">
        <v>364</v>
      </c>
    </row>
    <row r="12" spans="1:5" x14ac:dyDescent="0.25">
      <c r="A12" s="6">
        <v>1</v>
      </c>
      <c r="B12" s="6">
        <v>1</v>
      </c>
      <c r="C12" s="2" t="s">
        <v>359</v>
      </c>
      <c r="D12" s="12">
        <v>140000</v>
      </c>
      <c r="E12" s="12">
        <v>200000</v>
      </c>
    </row>
    <row r="13" spans="1:5" x14ac:dyDescent="0.25">
      <c r="A13" s="6">
        <v>2</v>
      </c>
      <c r="B13" s="6">
        <v>2</v>
      </c>
      <c r="C13" s="2" t="s">
        <v>360</v>
      </c>
      <c r="D13" s="12">
        <v>84000</v>
      </c>
      <c r="E13" s="12">
        <v>120000</v>
      </c>
    </row>
    <row r="14" spans="1:5" x14ac:dyDescent="0.25">
      <c r="A14" s="6">
        <v>3</v>
      </c>
      <c r="B14" s="6">
        <v>2</v>
      </c>
      <c r="C14" s="2" t="s">
        <v>361</v>
      </c>
      <c r="D14" s="12">
        <v>40000</v>
      </c>
      <c r="E14" s="12">
        <v>80000</v>
      </c>
    </row>
    <row r="15" spans="1:5" x14ac:dyDescent="0.25">
      <c r="A15" s="6">
        <v>4</v>
      </c>
      <c r="B15" s="6">
        <v>2</v>
      </c>
      <c r="C15" s="2" t="s">
        <v>362</v>
      </c>
      <c r="D15" s="12">
        <v>70000</v>
      </c>
      <c r="E15" s="12">
        <v>140000</v>
      </c>
    </row>
    <row r="16" spans="1:5" x14ac:dyDescent="0.25">
      <c r="A16" s="6">
        <v>5</v>
      </c>
      <c r="B16" s="6">
        <v>2</v>
      </c>
      <c r="C16" s="2" t="s">
        <v>293</v>
      </c>
      <c r="D16" s="12">
        <v>50000</v>
      </c>
      <c r="E16" s="12">
        <v>100000</v>
      </c>
    </row>
    <row r="17" spans="1:8" x14ac:dyDescent="0.25">
      <c r="A17" s="6">
        <v>6</v>
      </c>
      <c r="B17" s="6">
        <v>2</v>
      </c>
      <c r="C17" s="2" t="s">
        <v>363</v>
      </c>
      <c r="D17" s="12">
        <v>14000</v>
      </c>
      <c r="E17" s="12">
        <v>30000</v>
      </c>
    </row>
    <row r="18" spans="1:8" x14ac:dyDescent="0.25">
      <c r="A18" s="6">
        <v>7</v>
      </c>
      <c r="B18" s="6">
        <v>1</v>
      </c>
      <c r="C18" s="2" t="s">
        <v>447</v>
      </c>
      <c r="D18" s="12">
        <v>0</v>
      </c>
      <c r="E18" s="12">
        <v>150000</v>
      </c>
      <c r="H18" t="s">
        <v>53</v>
      </c>
    </row>
    <row r="19" spans="1:8" x14ac:dyDescent="0.25">
      <c r="A19" s="174"/>
      <c r="B19" s="174"/>
      <c r="C19" s="174"/>
      <c r="D19" s="22">
        <f>SUM(D12:D18)</f>
        <v>398000</v>
      </c>
      <c r="E19" s="61">
        <f>SUM(E12:E18)</f>
        <v>820000</v>
      </c>
    </row>
    <row r="21" spans="1:8" x14ac:dyDescent="0.25">
      <c r="C21" s="74" t="s">
        <v>509</v>
      </c>
    </row>
    <row r="23" spans="1:8" x14ac:dyDescent="0.25">
      <c r="C23" s="41" t="s">
        <v>0</v>
      </c>
      <c r="D23" s="85">
        <f>D19</f>
        <v>398000</v>
      </c>
    </row>
    <row r="24" spans="1:8" x14ac:dyDescent="0.25">
      <c r="C24" s="41" t="s">
        <v>43</v>
      </c>
      <c r="D24" s="85">
        <f>E19</f>
        <v>820000</v>
      </c>
    </row>
    <row r="25" spans="1:8" x14ac:dyDescent="0.25">
      <c r="C25" s="72" t="s">
        <v>492</v>
      </c>
      <c r="D25" s="84">
        <f>D24-D23</f>
        <v>422000</v>
      </c>
    </row>
  </sheetData>
  <mergeCells count="7">
    <mergeCell ref="A19:C19"/>
    <mergeCell ref="A1:E7"/>
    <mergeCell ref="A8:C8"/>
    <mergeCell ref="A9:C9"/>
    <mergeCell ref="A10:E10"/>
    <mergeCell ref="D9:E9"/>
    <mergeCell ref="D8:E8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2459F-1B94-4742-B344-BCC7215F15E6}">
  <dimension ref="A5:D20"/>
  <sheetViews>
    <sheetView topLeftCell="A7" workbookViewId="0">
      <selection activeCell="G18" sqref="G18"/>
    </sheetView>
  </sheetViews>
  <sheetFormatPr defaultRowHeight="15" x14ac:dyDescent="0.25"/>
  <cols>
    <col min="3" max="3" width="43.85546875" customWidth="1"/>
    <col min="4" max="4" width="21.140625" customWidth="1"/>
  </cols>
  <sheetData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170"/>
      <c r="B8" s="170"/>
      <c r="C8" s="170"/>
      <c r="D8" s="170"/>
    </row>
    <row r="9" spans="1:4" x14ac:dyDescent="0.25">
      <c r="A9" s="170"/>
      <c r="B9" s="170"/>
      <c r="C9" s="170"/>
      <c r="D9" s="170"/>
    </row>
    <row r="10" spans="1:4" x14ac:dyDescent="0.25">
      <c r="A10" s="170"/>
      <c r="B10" s="170"/>
      <c r="C10" s="170"/>
      <c r="D10" s="170"/>
    </row>
    <row r="11" spans="1:4" x14ac:dyDescent="0.25">
      <c r="A11" s="170"/>
      <c r="B11" s="170"/>
      <c r="C11" s="170"/>
      <c r="D11" s="170"/>
    </row>
    <row r="12" spans="1:4" x14ac:dyDescent="0.25">
      <c r="A12" s="211" t="s">
        <v>271</v>
      </c>
      <c r="B12" s="212"/>
      <c r="C12" s="212"/>
      <c r="D12" s="32" t="s">
        <v>262</v>
      </c>
    </row>
    <row r="13" spans="1:4" x14ac:dyDescent="0.25">
      <c r="A13" s="211" t="s">
        <v>263</v>
      </c>
      <c r="B13" s="212"/>
      <c r="C13" s="216"/>
      <c r="D13" s="32" t="s">
        <v>264</v>
      </c>
    </row>
    <row r="14" spans="1:4" x14ac:dyDescent="0.25">
      <c r="A14" s="213" t="s">
        <v>628</v>
      </c>
      <c r="B14" s="214"/>
      <c r="C14" s="214"/>
      <c r="D14" s="215"/>
    </row>
    <row r="15" spans="1:4" x14ac:dyDescent="0.25">
      <c r="A15" s="44" t="s">
        <v>14</v>
      </c>
      <c r="B15" s="44" t="s">
        <v>179</v>
      </c>
      <c r="C15" s="44" t="s">
        <v>110</v>
      </c>
      <c r="D15" s="45" t="s">
        <v>111</v>
      </c>
    </row>
    <row r="16" spans="1:4" x14ac:dyDescent="0.25">
      <c r="A16" s="6">
        <v>1</v>
      </c>
      <c r="B16" s="6">
        <v>2</v>
      </c>
      <c r="C16" s="56" t="s">
        <v>888</v>
      </c>
      <c r="D16" s="20">
        <v>950000</v>
      </c>
    </row>
    <row r="17" spans="1:4" x14ac:dyDescent="0.25">
      <c r="A17" s="6">
        <v>2</v>
      </c>
      <c r="B17" s="6">
        <v>2</v>
      </c>
      <c r="C17" s="56" t="s">
        <v>887</v>
      </c>
      <c r="D17" s="20">
        <v>0</v>
      </c>
    </row>
    <row r="18" spans="1:4" x14ac:dyDescent="0.25">
      <c r="A18" s="6">
        <v>3</v>
      </c>
      <c r="B18" s="6">
        <v>1</v>
      </c>
      <c r="C18" s="56" t="s">
        <v>79</v>
      </c>
      <c r="D18" s="20">
        <v>350000</v>
      </c>
    </row>
    <row r="19" spans="1:4" x14ac:dyDescent="0.25">
      <c r="A19" s="6">
        <v>4</v>
      </c>
      <c r="B19" s="6">
        <v>1</v>
      </c>
      <c r="C19" s="56" t="s">
        <v>889</v>
      </c>
      <c r="D19" s="20">
        <v>0</v>
      </c>
    </row>
    <row r="20" spans="1:4" x14ac:dyDescent="0.25">
      <c r="A20" s="219" t="s">
        <v>195</v>
      </c>
      <c r="B20" s="220"/>
      <c r="C20" s="221"/>
      <c r="D20" s="126">
        <f>D16+D18</f>
        <v>1300000</v>
      </c>
    </row>
  </sheetData>
  <mergeCells count="5">
    <mergeCell ref="A5:D11"/>
    <mergeCell ref="A12:C12"/>
    <mergeCell ref="A13:C13"/>
    <mergeCell ref="A14:D14"/>
    <mergeCell ref="A20:C20"/>
  </mergeCells>
  <pageMargins left="0.7" right="0.7" top="0.75" bottom="0.75" header="0.3" footer="0.3"/>
  <pageSetup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F5511-E9D3-485B-9478-75319EB64653}">
  <dimension ref="B1:J26"/>
  <sheetViews>
    <sheetView topLeftCell="A13" workbookViewId="0">
      <selection activeCell="I28" sqref="I28"/>
    </sheetView>
  </sheetViews>
  <sheetFormatPr defaultRowHeight="15" x14ac:dyDescent="0.25"/>
  <cols>
    <col min="1" max="1" width="6.140625" customWidth="1"/>
    <col min="2" max="2" width="7.42578125" customWidth="1"/>
    <col min="3" max="3" width="7.7109375" customWidth="1"/>
    <col min="4" max="4" width="36.7109375" customWidth="1"/>
    <col min="5" max="5" width="12.5703125" customWidth="1"/>
    <col min="6" max="6" width="13.85546875" customWidth="1"/>
    <col min="9" max="9" width="39.7109375" customWidth="1"/>
    <col min="10" max="10" width="16.42578125" customWidth="1"/>
  </cols>
  <sheetData>
    <row r="1" spans="2:10" x14ac:dyDescent="0.25">
      <c r="B1" s="170"/>
      <c r="C1" s="170"/>
      <c r="D1" s="170"/>
      <c r="E1" s="170"/>
      <c r="G1" s="170"/>
      <c r="H1" s="170"/>
      <c r="I1" s="170"/>
      <c r="J1" s="170"/>
    </row>
    <row r="2" spans="2:10" x14ac:dyDescent="0.25">
      <c r="B2" s="170"/>
      <c r="C2" s="170"/>
      <c r="D2" s="170"/>
      <c r="E2" s="170"/>
      <c r="G2" s="170"/>
      <c r="H2" s="170"/>
      <c r="I2" s="170"/>
      <c r="J2" s="170"/>
    </row>
    <row r="3" spans="2:10" x14ac:dyDescent="0.25">
      <c r="B3" s="170"/>
      <c r="C3" s="170"/>
      <c r="D3" s="170"/>
      <c r="E3" s="170"/>
      <c r="G3" s="170"/>
      <c r="H3" s="170"/>
      <c r="I3" s="170"/>
      <c r="J3" s="170"/>
    </row>
    <row r="4" spans="2:10" x14ac:dyDescent="0.25">
      <c r="B4" s="170"/>
      <c r="C4" s="170"/>
      <c r="D4" s="170"/>
      <c r="E4" s="170"/>
      <c r="G4" s="170"/>
      <c r="H4" s="170"/>
      <c r="I4" s="170"/>
      <c r="J4" s="170"/>
    </row>
    <row r="5" spans="2:10" x14ac:dyDescent="0.25">
      <c r="B5" s="170"/>
      <c r="C5" s="170"/>
      <c r="D5" s="170"/>
      <c r="E5" s="170"/>
      <c r="G5" s="170"/>
      <c r="H5" s="170"/>
      <c r="I5" s="170"/>
      <c r="J5" s="170"/>
    </row>
    <row r="6" spans="2:10" x14ac:dyDescent="0.25">
      <c r="B6" s="170"/>
      <c r="C6" s="170"/>
      <c r="D6" s="170"/>
      <c r="E6" s="170"/>
      <c r="G6" s="170"/>
      <c r="H6" s="170"/>
      <c r="I6" s="170"/>
      <c r="J6" s="170"/>
    </row>
    <row r="7" spans="2:10" x14ac:dyDescent="0.25">
      <c r="B7" s="170"/>
      <c r="C7" s="170"/>
      <c r="D7" s="170"/>
      <c r="E7" s="170"/>
      <c r="G7" s="170"/>
      <c r="H7" s="170"/>
      <c r="I7" s="170"/>
      <c r="J7" s="170"/>
    </row>
    <row r="8" spans="2:10" x14ac:dyDescent="0.25">
      <c r="B8" s="211" t="s">
        <v>456</v>
      </c>
      <c r="C8" s="212"/>
      <c r="D8" s="212"/>
      <c r="E8" s="32" t="s">
        <v>292</v>
      </c>
      <c r="G8" s="211" t="s">
        <v>456</v>
      </c>
      <c r="H8" s="212"/>
      <c r="I8" s="212"/>
      <c r="J8" s="32" t="s">
        <v>292</v>
      </c>
    </row>
    <row r="9" spans="2:10" x14ac:dyDescent="0.25">
      <c r="B9" s="211" t="s">
        <v>457</v>
      </c>
      <c r="C9" s="212"/>
      <c r="D9" s="216"/>
      <c r="E9" s="32" t="s">
        <v>288</v>
      </c>
      <c r="G9" s="211" t="s">
        <v>457</v>
      </c>
      <c r="H9" s="212"/>
      <c r="I9" s="216"/>
      <c r="J9" s="32" t="s">
        <v>288</v>
      </c>
    </row>
    <row r="10" spans="2:10" x14ac:dyDescent="0.25">
      <c r="B10" s="213" t="s">
        <v>481</v>
      </c>
      <c r="C10" s="214"/>
      <c r="D10" s="214"/>
      <c r="E10" s="215"/>
      <c r="G10" s="213" t="s">
        <v>496</v>
      </c>
      <c r="H10" s="214"/>
      <c r="I10" s="214"/>
      <c r="J10" s="215"/>
    </row>
    <row r="11" spans="2:10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2:10" x14ac:dyDescent="0.25">
      <c r="B12" s="6">
        <v>1</v>
      </c>
      <c r="C12" s="6">
        <v>2</v>
      </c>
      <c r="D12" s="2" t="s">
        <v>460</v>
      </c>
      <c r="E12" s="12">
        <v>88494</v>
      </c>
      <c r="G12" s="6">
        <v>1</v>
      </c>
      <c r="H12" s="6">
        <v>2</v>
      </c>
      <c r="I12" s="2" t="s">
        <v>460</v>
      </c>
      <c r="J12" s="12">
        <v>180000</v>
      </c>
    </row>
    <row r="13" spans="2:10" x14ac:dyDescent="0.25">
      <c r="B13" s="6">
        <v>2</v>
      </c>
      <c r="C13" s="6">
        <v>1</v>
      </c>
      <c r="D13" s="2" t="s">
        <v>482</v>
      </c>
      <c r="E13" s="12">
        <v>18725</v>
      </c>
      <c r="G13" s="6">
        <v>2</v>
      </c>
      <c r="H13" s="6">
        <v>1</v>
      </c>
      <c r="I13" s="2" t="s">
        <v>461</v>
      </c>
      <c r="J13" s="12">
        <v>180000</v>
      </c>
    </row>
    <row r="14" spans="2:10" x14ac:dyDescent="0.25">
      <c r="B14" s="6">
        <v>3</v>
      </c>
      <c r="C14" s="6">
        <v>1</v>
      </c>
      <c r="D14" s="2" t="s">
        <v>483</v>
      </c>
      <c r="E14" s="12">
        <v>55279</v>
      </c>
      <c r="G14" s="6">
        <v>3</v>
      </c>
      <c r="H14" s="6" t="s">
        <v>459</v>
      </c>
      <c r="I14" s="2" t="s">
        <v>462</v>
      </c>
      <c r="J14" s="12">
        <v>350000</v>
      </c>
    </row>
    <row r="15" spans="2:10" x14ac:dyDescent="0.25">
      <c r="B15" s="6">
        <v>4</v>
      </c>
      <c r="C15" s="6">
        <v>1</v>
      </c>
      <c r="D15" s="2" t="s">
        <v>461</v>
      </c>
      <c r="E15" s="12">
        <v>80368</v>
      </c>
      <c r="G15" s="6">
        <v>4</v>
      </c>
      <c r="H15" s="6">
        <v>1</v>
      </c>
      <c r="I15" s="2" t="s">
        <v>482</v>
      </c>
      <c r="J15" s="12">
        <v>75000</v>
      </c>
    </row>
    <row r="16" spans="2:10" x14ac:dyDescent="0.25">
      <c r="B16" s="6">
        <v>5</v>
      </c>
      <c r="C16" s="6" t="s">
        <v>459</v>
      </c>
      <c r="D16" s="2" t="s">
        <v>462</v>
      </c>
      <c r="E16" s="12">
        <v>252000</v>
      </c>
      <c r="G16" s="6">
        <v>5</v>
      </c>
      <c r="H16" s="6">
        <v>1</v>
      </c>
      <c r="I16" s="2" t="s">
        <v>484</v>
      </c>
      <c r="J16" s="12">
        <v>30000</v>
      </c>
    </row>
    <row r="17" spans="4:10" x14ac:dyDescent="0.25">
      <c r="D17" s="55" t="s">
        <v>493</v>
      </c>
      <c r="E17" s="4">
        <v>30000</v>
      </c>
      <c r="G17" s="6">
        <v>6</v>
      </c>
      <c r="H17" s="6">
        <v>1</v>
      </c>
      <c r="I17" s="2" t="s">
        <v>486</v>
      </c>
      <c r="J17" s="12">
        <v>30000</v>
      </c>
    </row>
    <row r="18" spans="4:10" x14ac:dyDescent="0.25">
      <c r="E18" s="4">
        <f>SUM(E12:E17)</f>
        <v>524866</v>
      </c>
      <c r="G18" s="54">
        <v>7</v>
      </c>
      <c r="H18" s="54">
        <v>1</v>
      </c>
      <c r="I18" s="55" t="s">
        <v>295</v>
      </c>
      <c r="J18" s="57">
        <v>0</v>
      </c>
    </row>
    <row r="19" spans="4:10" ht="16.5" customHeight="1" x14ac:dyDescent="0.25">
      <c r="G19" s="222" t="s">
        <v>485</v>
      </c>
      <c r="H19" s="223"/>
      <c r="I19" s="224"/>
      <c r="J19" s="62">
        <f>SUM(J12:J18)</f>
        <v>845000</v>
      </c>
    </row>
    <row r="20" spans="4:10" ht="10.5" customHeight="1" x14ac:dyDescent="0.25"/>
    <row r="22" spans="4:10" x14ac:dyDescent="0.25">
      <c r="I22" s="74" t="s">
        <v>509</v>
      </c>
    </row>
    <row r="23" spans="4:10" ht="0.75" customHeight="1" x14ac:dyDescent="0.25"/>
    <row r="24" spans="4:10" x14ac:dyDescent="0.25">
      <c r="F24" s="77" t="s">
        <v>0</v>
      </c>
      <c r="G24" s="43">
        <f>E18</f>
        <v>524866</v>
      </c>
    </row>
    <row r="25" spans="4:10" x14ac:dyDescent="0.25">
      <c r="F25" s="77" t="s">
        <v>43</v>
      </c>
      <c r="G25" s="43">
        <f>J19</f>
        <v>845000</v>
      </c>
    </row>
    <row r="26" spans="4:10" x14ac:dyDescent="0.25">
      <c r="F26" s="72" t="s">
        <v>492</v>
      </c>
      <c r="G26" s="73">
        <f>G25-G24</f>
        <v>320134</v>
      </c>
    </row>
  </sheetData>
  <mergeCells count="9">
    <mergeCell ref="B1:E7"/>
    <mergeCell ref="B8:D8"/>
    <mergeCell ref="B9:D9"/>
    <mergeCell ref="B10:E10"/>
    <mergeCell ref="G19:I19"/>
    <mergeCell ref="G1:J7"/>
    <mergeCell ref="G8:I8"/>
    <mergeCell ref="G9:I9"/>
    <mergeCell ref="G10:J10"/>
  </mergeCells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940D-6681-4330-8B09-137B3740F7AD}">
  <dimension ref="B1:E18"/>
  <sheetViews>
    <sheetView workbookViewId="0">
      <selection activeCell="B1" sqref="B1:E18"/>
    </sheetView>
  </sheetViews>
  <sheetFormatPr defaultRowHeight="15" x14ac:dyDescent="0.25"/>
  <cols>
    <col min="2" max="2" width="8.28515625" customWidth="1"/>
    <col min="4" max="4" width="40.5703125" customWidth="1"/>
    <col min="5" max="5" width="19.5703125" customWidth="1"/>
  </cols>
  <sheetData>
    <row r="1" spans="2:5" x14ac:dyDescent="0.25">
      <c r="B1" s="170"/>
      <c r="C1" s="170"/>
      <c r="D1" s="170"/>
      <c r="E1" s="170"/>
    </row>
    <row r="2" spans="2:5" x14ac:dyDescent="0.25">
      <c r="B2" s="170"/>
      <c r="C2" s="170"/>
      <c r="D2" s="170"/>
      <c r="E2" s="170"/>
    </row>
    <row r="3" spans="2:5" x14ac:dyDescent="0.25">
      <c r="B3" s="170"/>
      <c r="C3" s="170"/>
      <c r="D3" s="170"/>
      <c r="E3" s="170"/>
    </row>
    <row r="4" spans="2:5" x14ac:dyDescent="0.25">
      <c r="B4" s="170"/>
      <c r="C4" s="170"/>
      <c r="D4" s="170"/>
      <c r="E4" s="170"/>
    </row>
    <row r="5" spans="2:5" x14ac:dyDescent="0.25">
      <c r="B5" s="170"/>
      <c r="C5" s="170"/>
      <c r="D5" s="170"/>
      <c r="E5" s="170"/>
    </row>
    <row r="6" spans="2:5" x14ac:dyDescent="0.25">
      <c r="B6" s="170"/>
      <c r="C6" s="170"/>
      <c r="D6" s="170"/>
      <c r="E6" s="170"/>
    </row>
    <row r="7" spans="2:5" x14ac:dyDescent="0.25">
      <c r="B7" s="170"/>
      <c r="C7" s="170"/>
      <c r="D7" s="170"/>
      <c r="E7" s="170"/>
    </row>
    <row r="8" spans="2:5" x14ac:dyDescent="0.25">
      <c r="B8" s="211" t="s">
        <v>465</v>
      </c>
      <c r="C8" s="212"/>
      <c r="D8" s="212"/>
      <c r="E8" s="32" t="s">
        <v>464</v>
      </c>
    </row>
    <row r="9" spans="2:5" x14ac:dyDescent="0.25">
      <c r="B9" s="211" t="s">
        <v>463</v>
      </c>
      <c r="C9" s="212"/>
      <c r="D9" s="216"/>
      <c r="E9" s="32" t="s">
        <v>288</v>
      </c>
    </row>
    <row r="10" spans="2:5" x14ac:dyDescent="0.25">
      <c r="B10" s="213" t="s">
        <v>458</v>
      </c>
      <c r="C10" s="214"/>
      <c r="D10" s="214"/>
      <c r="E10" s="215"/>
    </row>
    <row r="11" spans="2:5" x14ac:dyDescent="0.25">
      <c r="B11" s="44" t="s">
        <v>14</v>
      </c>
      <c r="C11" s="44" t="s">
        <v>179</v>
      </c>
      <c r="D11" s="44" t="s">
        <v>110</v>
      </c>
      <c r="E11" s="45" t="s">
        <v>111</v>
      </c>
    </row>
    <row r="12" spans="2:5" x14ac:dyDescent="0.25">
      <c r="B12" s="6">
        <v>1</v>
      </c>
      <c r="C12" s="6">
        <v>1</v>
      </c>
      <c r="D12" s="2" t="s">
        <v>466</v>
      </c>
      <c r="E12" s="12">
        <v>75000</v>
      </c>
    </row>
    <row r="13" spans="2:5" x14ac:dyDescent="0.25">
      <c r="B13" s="6">
        <v>2</v>
      </c>
      <c r="C13" s="6" t="s">
        <v>467</v>
      </c>
      <c r="D13" s="2" t="s">
        <v>468</v>
      </c>
      <c r="E13" s="12">
        <v>392000</v>
      </c>
    </row>
    <row r="14" spans="2:5" x14ac:dyDescent="0.25">
      <c r="B14" s="6">
        <v>3</v>
      </c>
      <c r="C14" s="6">
        <v>1</v>
      </c>
      <c r="D14" s="2" t="s">
        <v>142</v>
      </c>
      <c r="E14" s="12">
        <v>100000</v>
      </c>
    </row>
    <row r="15" spans="2:5" x14ac:dyDescent="0.25">
      <c r="B15" s="6">
        <v>4</v>
      </c>
      <c r="C15" s="6">
        <v>1</v>
      </c>
      <c r="D15" s="2" t="s">
        <v>469</v>
      </c>
      <c r="E15" s="12">
        <v>0</v>
      </c>
    </row>
    <row r="16" spans="2:5" x14ac:dyDescent="0.25">
      <c r="B16" s="191" t="s">
        <v>470</v>
      </c>
      <c r="C16" s="191"/>
      <c r="D16" s="191"/>
      <c r="E16" s="47">
        <f>SUM(E12:E15)</f>
        <v>567000</v>
      </c>
    </row>
    <row r="17" spans="2:5" x14ac:dyDescent="0.25">
      <c r="B17" s="225" t="s">
        <v>471</v>
      </c>
      <c r="C17" s="225"/>
      <c r="D17" s="225"/>
      <c r="E17" s="225"/>
    </row>
    <row r="18" spans="2:5" x14ac:dyDescent="0.25">
      <c r="B18" s="225"/>
      <c r="C18" s="225"/>
      <c r="D18" s="225"/>
      <c r="E18" s="225"/>
    </row>
  </sheetData>
  <mergeCells count="6">
    <mergeCell ref="B17:E18"/>
    <mergeCell ref="B1:E7"/>
    <mergeCell ref="B8:D8"/>
    <mergeCell ref="B9:D9"/>
    <mergeCell ref="B10:E10"/>
    <mergeCell ref="B16:D16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35B18-6235-4188-BB0B-494CE9ACDBA0}">
  <dimension ref="A1:I60"/>
  <sheetViews>
    <sheetView topLeftCell="A7" workbookViewId="0">
      <selection activeCell="G24" sqref="G24"/>
    </sheetView>
  </sheetViews>
  <sheetFormatPr defaultRowHeight="15" x14ac:dyDescent="0.25"/>
  <cols>
    <col min="3" max="3" width="47.5703125" customWidth="1"/>
    <col min="4" max="4" width="19.42578125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211" t="s">
        <v>479</v>
      </c>
      <c r="B8" s="212"/>
      <c r="C8" s="212"/>
      <c r="D8" s="32" t="s">
        <v>292</v>
      </c>
    </row>
    <row r="9" spans="1:4" x14ac:dyDescent="0.25">
      <c r="A9" s="211" t="s">
        <v>480</v>
      </c>
      <c r="B9" s="212"/>
      <c r="C9" s="216"/>
      <c r="D9" s="32" t="s">
        <v>288</v>
      </c>
    </row>
    <row r="10" spans="1:4" x14ac:dyDescent="0.25">
      <c r="A10" s="213" t="s">
        <v>458</v>
      </c>
      <c r="B10" s="214"/>
      <c r="C10" s="214"/>
      <c r="D10" s="215"/>
    </row>
    <row r="11" spans="1:4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4" x14ac:dyDescent="0.25">
      <c r="A12" s="6">
        <v>1</v>
      </c>
      <c r="B12" s="6">
        <v>1</v>
      </c>
      <c r="C12" s="2" t="s">
        <v>177</v>
      </c>
      <c r="D12" s="12">
        <v>200000</v>
      </c>
    </row>
    <row r="13" spans="1:4" x14ac:dyDescent="0.25">
      <c r="A13" s="6">
        <v>2</v>
      </c>
      <c r="B13" s="6">
        <v>1</v>
      </c>
      <c r="C13" s="2" t="s">
        <v>1389</v>
      </c>
      <c r="D13" s="12">
        <v>1500000</v>
      </c>
    </row>
    <row r="14" spans="1:4" x14ac:dyDescent="0.25">
      <c r="A14" s="6">
        <v>3</v>
      </c>
      <c r="B14" s="6">
        <v>1</v>
      </c>
      <c r="C14" s="2" t="s">
        <v>1388</v>
      </c>
      <c r="D14" s="12">
        <v>1000000</v>
      </c>
    </row>
    <row r="15" spans="1:4" x14ac:dyDescent="0.25">
      <c r="A15" s="6">
        <v>4</v>
      </c>
      <c r="B15" s="6">
        <v>1</v>
      </c>
      <c r="C15" s="2" t="s">
        <v>354</v>
      </c>
      <c r="D15" s="12">
        <v>2650000</v>
      </c>
    </row>
    <row r="16" spans="1:4" x14ac:dyDescent="0.25">
      <c r="A16" s="6">
        <v>5</v>
      </c>
      <c r="B16" s="6">
        <v>2</v>
      </c>
      <c r="C16" s="2" t="s">
        <v>1348</v>
      </c>
      <c r="D16" s="12">
        <v>420000</v>
      </c>
    </row>
    <row r="17" spans="1:7" x14ac:dyDescent="0.25">
      <c r="A17" s="6">
        <v>6</v>
      </c>
      <c r="B17" s="6">
        <v>1</v>
      </c>
      <c r="C17" s="2" t="s">
        <v>1350</v>
      </c>
      <c r="D17" s="12">
        <v>1000000</v>
      </c>
    </row>
    <row r="18" spans="1:7" x14ac:dyDescent="0.25">
      <c r="A18" s="6">
        <v>7</v>
      </c>
      <c r="B18" s="6">
        <v>1</v>
      </c>
      <c r="C18" s="2" t="s">
        <v>1349</v>
      </c>
      <c r="D18" s="12">
        <v>0</v>
      </c>
    </row>
    <row r="19" spans="1:7" ht="15" customHeight="1" x14ac:dyDescent="0.25">
      <c r="A19" s="191" t="s">
        <v>470</v>
      </c>
      <c r="B19" s="191"/>
      <c r="C19" s="191"/>
      <c r="D19" s="47">
        <f>SUM(D12:D18)</f>
        <v>6770000</v>
      </c>
    </row>
    <row r="20" spans="1:7" x14ac:dyDescent="0.25">
      <c r="A20" s="226" t="s">
        <v>1351</v>
      </c>
      <c r="B20" s="227"/>
      <c r="C20" s="228"/>
      <c r="D20" s="152">
        <f>D13</f>
        <v>1500000</v>
      </c>
    </row>
    <row r="21" spans="1:7" x14ac:dyDescent="0.25">
      <c r="A21" s="229" t="s">
        <v>1322</v>
      </c>
      <c r="B21" s="230"/>
      <c r="C21" s="231"/>
      <c r="D21" s="153">
        <f>D19-D20</f>
        <v>5270000</v>
      </c>
    </row>
    <row r="24" spans="1:7" x14ac:dyDescent="0.25">
      <c r="G24" t="s">
        <v>53</v>
      </c>
    </row>
    <row r="46" spans="1:4" x14ac:dyDescent="0.25">
      <c r="A46" s="170"/>
      <c r="B46" s="170"/>
      <c r="C46" s="170"/>
      <c r="D46" s="170"/>
    </row>
    <row r="47" spans="1:4" x14ac:dyDescent="0.25">
      <c r="A47" s="170"/>
      <c r="B47" s="170"/>
      <c r="C47" s="170"/>
      <c r="D47" s="170"/>
    </row>
    <row r="48" spans="1:4" x14ac:dyDescent="0.25">
      <c r="A48" s="170"/>
      <c r="B48" s="170"/>
      <c r="C48" s="170"/>
      <c r="D48" s="170"/>
    </row>
    <row r="49" spans="1:9" x14ac:dyDescent="0.25">
      <c r="A49" s="170"/>
      <c r="B49" s="170"/>
      <c r="C49" s="170"/>
      <c r="D49" s="170"/>
    </row>
    <row r="50" spans="1:9" x14ac:dyDescent="0.25">
      <c r="A50" s="170"/>
      <c r="B50" s="170"/>
      <c r="C50" s="170"/>
      <c r="D50" s="170"/>
    </row>
    <row r="51" spans="1:9" x14ac:dyDescent="0.25">
      <c r="A51" s="170"/>
      <c r="B51" s="170"/>
      <c r="C51" s="170"/>
      <c r="D51" s="170"/>
    </row>
    <row r="52" spans="1:9" x14ac:dyDescent="0.25">
      <c r="A52" s="170"/>
      <c r="B52" s="170"/>
      <c r="C52" s="170"/>
      <c r="D52" s="170"/>
    </row>
    <row r="53" spans="1:9" x14ac:dyDescent="0.25">
      <c r="A53" s="211" t="s">
        <v>479</v>
      </c>
      <c r="B53" s="212"/>
      <c r="C53" s="212"/>
      <c r="D53" s="32" t="s">
        <v>292</v>
      </c>
    </row>
    <row r="54" spans="1:9" x14ac:dyDescent="0.25">
      <c r="A54" s="211" t="s">
        <v>1196</v>
      </c>
      <c r="B54" s="212"/>
      <c r="C54" s="216"/>
      <c r="D54" s="32" t="s">
        <v>288</v>
      </c>
    </row>
    <row r="55" spans="1:9" x14ac:dyDescent="0.25">
      <c r="A55" s="213" t="s">
        <v>458</v>
      </c>
      <c r="B55" s="214"/>
      <c r="C55" s="214"/>
      <c r="D55" s="215"/>
    </row>
    <row r="56" spans="1:9" x14ac:dyDescent="0.25">
      <c r="A56" s="44" t="s">
        <v>14</v>
      </c>
      <c r="B56" s="44" t="s">
        <v>179</v>
      </c>
      <c r="C56" s="44" t="s">
        <v>110</v>
      </c>
      <c r="D56" s="45" t="s">
        <v>111</v>
      </c>
      <c r="I56">
        <v>1188000</v>
      </c>
    </row>
    <row r="57" spans="1:9" x14ac:dyDescent="0.25">
      <c r="A57" s="6">
        <v>1</v>
      </c>
      <c r="B57" s="6">
        <v>1</v>
      </c>
      <c r="C57" s="2" t="s">
        <v>1390</v>
      </c>
      <c r="D57" s="12">
        <v>2300000</v>
      </c>
    </row>
    <row r="58" spans="1:9" x14ac:dyDescent="0.25">
      <c r="A58" s="190" t="s">
        <v>470</v>
      </c>
      <c r="B58" s="190"/>
      <c r="C58" s="190"/>
      <c r="D58" s="62">
        <f>SUM(D57:D57)</f>
        <v>2300000</v>
      </c>
    </row>
    <row r="59" spans="1:9" x14ac:dyDescent="0.25">
      <c r="A59" s="156"/>
      <c r="B59" s="157"/>
      <c r="C59" s="158"/>
      <c r="D59" s="155"/>
    </row>
    <row r="60" spans="1:9" x14ac:dyDescent="0.25">
      <c r="A60" s="159"/>
      <c r="B60" s="160"/>
      <c r="C60" s="161"/>
      <c r="D60" s="155"/>
    </row>
  </sheetData>
  <mergeCells count="12">
    <mergeCell ref="A20:C20"/>
    <mergeCell ref="A21:C21"/>
    <mergeCell ref="A1:D7"/>
    <mergeCell ref="A8:C8"/>
    <mergeCell ref="A9:C9"/>
    <mergeCell ref="A10:D10"/>
    <mergeCell ref="A19:C19"/>
    <mergeCell ref="A46:D52"/>
    <mergeCell ref="A53:C53"/>
    <mergeCell ref="A54:C54"/>
    <mergeCell ref="A55:D55"/>
    <mergeCell ref="A58:C58"/>
  </mergeCells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0FE10-B5C8-46B3-A88D-12AC3454C224}">
  <dimension ref="A1:E23"/>
  <sheetViews>
    <sheetView topLeftCell="A6" workbookViewId="0">
      <selection activeCell="F25" sqref="F25"/>
    </sheetView>
  </sheetViews>
  <sheetFormatPr defaultRowHeight="15" x14ac:dyDescent="0.25"/>
  <cols>
    <col min="3" max="3" width="40.140625" customWidth="1"/>
    <col min="4" max="4" width="12.42578125" customWidth="1"/>
    <col min="5" max="5" width="12.7109375" customWidth="1"/>
  </cols>
  <sheetData>
    <row r="1" spans="1:5" x14ac:dyDescent="0.25">
      <c r="A1" s="170"/>
      <c r="B1" s="170"/>
      <c r="C1" s="170"/>
      <c r="D1" s="170"/>
      <c r="E1" s="170"/>
    </row>
    <row r="2" spans="1:5" x14ac:dyDescent="0.25">
      <c r="A2" s="170"/>
      <c r="B2" s="170"/>
      <c r="C2" s="170"/>
      <c r="D2" s="170"/>
      <c r="E2" s="170"/>
    </row>
    <row r="3" spans="1:5" x14ac:dyDescent="0.25">
      <c r="A3" s="170"/>
      <c r="B3" s="170"/>
      <c r="C3" s="170"/>
      <c r="D3" s="170"/>
      <c r="E3" s="170"/>
    </row>
    <row r="4" spans="1:5" x14ac:dyDescent="0.25">
      <c r="A4" s="170"/>
      <c r="B4" s="170"/>
      <c r="C4" s="170"/>
      <c r="D4" s="170"/>
      <c r="E4" s="170"/>
    </row>
    <row r="5" spans="1:5" x14ac:dyDescent="0.25">
      <c r="A5" s="170"/>
      <c r="B5" s="170"/>
      <c r="C5" s="170"/>
      <c r="D5" s="170"/>
      <c r="E5" s="170"/>
    </row>
    <row r="6" spans="1:5" x14ac:dyDescent="0.25">
      <c r="A6" s="170"/>
      <c r="B6" s="170"/>
      <c r="C6" s="170"/>
      <c r="D6" s="170"/>
      <c r="E6" s="170"/>
    </row>
    <row r="7" spans="1:5" x14ac:dyDescent="0.25">
      <c r="A7" s="170"/>
      <c r="B7" s="170"/>
      <c r="C7" s="170"/>
      <c r="D7" s="170"/>
      <c r="E7" s="170"/>
    </row>
    <row r="8" spans="1:5" x14ac:dyDescent="0.25">
      <c r="A8" s="188" t="s">
        <v>489</v>
      </c>
      <c r="B8" s="188"/>
      <c r="C8" s="188"/>
      <c r="D8" s="188" t="s">
        <v>488</v>
      </c>
      <c r="E8" s="188"/>
    </row>
    <row r="9" spans="1:5" x14ac:dyDescent="0.25">
      <c r="A9" s="188" t="s">
        <v>487</v>
      </c>
      <c r="B9" s="188"/>
      <c r="C9" s="188"/>
      <c r="D9" s="188" t="s">
        <v>288</v>
      </c>
      <c r="E9" s="188"/>
    </row>
    <row r="10" spans="1:5" x14ac:dyDescent="0.25">
      <c r="A10" s="189" t="s">
        <v>495</v>
      </c>
      <c r="B10" s="189"/>
      <c r="C10" s="189"/>
      <c r="D10" s="189"/>
      <c r="E10" s="189"/>
    </row>
    <row r="11" spans="1:5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4" t="s">
        <v>43</v>
      </c>
    </row>
    <row r="12" spans="1:5" x14ac:dyDescent="0.25">
      <c r="A12" s="6">
        <v>1</v>
      </c>
      <c r="B12" s="6" t="s">
        <v>490</v>
      </c>
      <c r="C12" s="2" t="s">
        <v>491</v>
      </c>
      <c r="D12" s="12">
        <v>340000</v>
      </c>
      <c r="E12" s="2"/>
    </row>
    <row r="13" spans="1:5" x14ac:dyDescent="0.25">
      <c r="A13" s="6">
        <v>2</v>
      </c>
      <c r="B13" s="6">
        <v>1</v>
      </c>
      <c r="C13" s="2" t="s">
        <v>55</v>
      </c>
      <c r="D13" s="12"/>
      <c r="E13" s="2"/>
    </row>
    <row r="14" spans="1:5" x14ac:dyDescent="0.25">
      <c r="A14" s="6">
        <v>3</v>
      </c>
      <c r="B14" s="6"/>
      <c r="C14" s="2"/>
      <c r="D14" s="12"/>
      <c r="E14" s="2"/>
    </row>
    <row r="15" spans="1:5" x14ac:dyDescent="0.25">
      <c r="A15" s="6">
        <v>4</v>
      </c>
      <c r="B15" s="6"/>
      <c r="C15" s="2"/>
      <c r="D15" s="12"/>
      <c r="E15" s="2"/>
    </row>
    <row r="16" spans="1:5" x14ac:dyDescent="0.25">
      <c r="A16" s="6">
        <v>5</v>
      </c>
      <c r="B16" s="6">
        <v>1</v>
      </c>
      <c r="C16" s="2"/>
      <c r="D16" s="12"/>
      <c r="E16" s="2"/>
    </row>
    <row r="17" spans="1:5" x14ac:dyDescent="0.25">
      <c r="A17" s="6">
        <v>6</v>
      </c>
      <c r="B17" s="6">
        <v>1</v>
      </c>
      <c r="C17" s="2" t="s">
        <v>469</v>
      </c>
      <c r="D17" s="12">
        <v>0</v>
      </c>
      <c r="E17" s="2"/>
    </row>
    <row r="18" spans="1:5" x14ac:dyDescent="0.25">
      <c r="A18" s="191" t="s">
        <v>470</v>
      </c>
      <c r="B18" s="191"/>
      <c r="C18" s="191"/>
      <c r="D18" s="47">
        <v>650000</v>
      </c>
      <c r="E18" s="65"/>
    </row>
    <row r="21" spans="1:5" x14ac:dyDescent="0.25">
      <c r="C21" s="77" t="s">
        <v>0</v>
      </c>
      <c r="D21" s="43">
        <v>450000</v>
      </c>
    </row>
    <row r="22" spans="1:5" x14ac:dyDescent="0.25">
      <c r="C22" s="77" t="s">
        <v>43</v>
      </c>
      <c r="D22" s="43">
        <v>650000</v>
      </c>
    </row>
    <row r="23" spans="1:5" x14ac:dyDescent="0.25">
      <c r="C23" s="72" t="s">
        <v>492</v>
      </c>
      <c r="D23" s="73">
        <f>D22-D21</f>
        <v>200000</v>
      </c>
    </row>
  </sheetData>
  <mergeCells count="7">
    <mergeCell ref="A1:E7"/>
    <mergeCell ref="A8:C8"/>
    <mergeCell ref="A9:C9"/>
    <mergeCell ref="A18:C18"/>
    <mergeCell ref="A10:E10"/>
    <mergeCell ref="D9:E9"/>
    <mergeCell ref="D8:E8"/>
  </mergeCells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72063-14E1-4BD4-9BE9-2C4DC74500A4}">
  <dimension ref="A1:D24"/>
  <sheetViews>
    <sheetView topLeftCell="A10" workbookViewId="0">
      <selection activeCell="G26" sqref="G26"/>
    </sheetView>
  </sheetViews>
  <sheetFormatPr defaultRowHeight="15" x14ac:dyDescent="0.25"/>
  <cols>
    <col min="3" max="3" width="30.42578125" customWidth="1"/>
    <col min="4" max="4" width="18.28515625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211" t="s">
        <v>504</v>
      </c>
      <c r="B8" s="212"/>
      <c r="C8" s="212"/>
      <c r="D8" s="32" t="s">
        <v>503</v>
      </c>
    </row>
    <row r="9" spans="1:4" x14ac:dyDescent="0.25">
      <c r="A9" s="211" t="s">
        <v>494</v>
      </c>
      <c r="B9" s="212"/>
      <c r="C9" s="216"/>
      <c r="D9" s="32" t="s">
        <v>288</v>
      </c>
    </row>
    <row r="10" spans="1:4" x14ac:dyDescent="0.25">
      <c r="A10" s="213" t="s">
        <v>497</v>
      </c>
      <c r="B10" s="214"/>
      <c r="C10" s="214"/>
      <c r="D10" s="215"/>
    </row>
    <row r="11" spans="1:4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4" x14ac:dyDescent="0.25">
      <c r="A12" s="6">
        <v>1</v>
      </c>
      <c r="B12" s="6">
        <v>2</v>
      </c>
      <c r="C12" s="2" t="s">
        <v>293</v>
      </c>
      <c r="D12" s="12">
        <v>180000</v>
      </c>
    </row>
    <row r="13" spans="1:4" x14ac:dyDescent="0.25">
      <c r="A13" s="6">
        <v>2</v>
      </c>
      <c r="B13" s="6">
        <v>2</v>
      </c>
      <c r="C13" s="2" t="s">
        <v>451</v>
      </c>
      <c r="D13" s="12">
        <v>200000</v>
      </c>
    </row>
    <row r="14" spans="1:4" x14ac:dyDescent="0.25">
      <c r="A14" s="6">
        <v>3</v>
      </c>
      <c r="B14" s="6">
        <v>2</v>
      </c>
      <c r="C14" s="2" t="s">
        <v>498</v>
      </c>
      <c r="D14" s="12">
        <v>200000</v>
      </c>
    </row>
    <row r="15" spans="1:4" x14ac:dyDescent="0.25">
      <c r="A15" s="6">
        <v>4</v>
      </c>
      <c r="B15" s="6">
        <v>1</v>
      </c>
      <c r="C15" s="2" t="s">
        <v>359</v>
      </c>
      <c r="D15" s="12">
        <v>250000</v>
      </c>
    </row>
    <row r="16" spans="1:4" x14ac:dyDescent="0.25">
      <c r="A16" s="6">
        <v>5</v>
      </c>
      <c r="B16" s="6">
        <v>1</v>
      </c>
      <c r="C16" s="2" t="s">
        <v>505</v>
      </c>
      <c r="D16" s="12">
        <v>190000</v>
      </c>
    </row>
    <row r="17" spans="1:4" x14ac:dyDescent="0.25">
      <c r="A17" s="6">
        <v>6</v>
      </c>
      <c r="B17" s="6">
        <v>1</v>
      </c>
      <c r="C17" s="2" t="s">
        <v>506</v>
      </c>
      <c r="D17" s="12">
        <v>170000</v>
      </c>
    </row>
    <row r="18" spans="1:4" x14ac:dyDescent="0.25">
      <c r="A18" s="6">
        <v>7</v>
      </c>
      <c r="B18" s="6"/>
      <c r="C18" s="2" t="s">
        <v>499</v>
      </c>
      <c r="D18" s="12"/>
    </row>
    <row r="19" spans="1:4" x14ac:dyDescent="0.25">
      <c r="A19" s="6">
        <v>8</v>
      </c>
      <c r="B19" s="6">
        <v>1</v>
      </c>
      <c r="C19" s="2" t="s">
        <v>500</v>
      </c>
      <c r="D19" s="12"/>
    </row>
    <row r="20" spans="1:4" x14ac:dyDescent="0.25">
      <c r="A20" s="6">
        <v>9</v>
      </c>
      <c r="B20" s="6">
        <v>2</v>
      </c>
      <c r="C20" s="2" t="s">
        <v>507</v>
      </c>
      <c r="D20" s="12">
        <v>200000</v>
      </c>
    </row>
    <row r="21" spans="1:4" x14ac:dyDescent="0.25">
      <c r="A21" s="6">
        <v>10</v>
      </c>
      <c r="B21" s="6">
        <v>4</v>
      </c>
      <c r="C21" s="2" t="s">
        <v>508</v>
      </c>
      <c r="D21" s="12">
        <v>360000</v>
      </c>
    </row>
    <row r="22" spans="1:4" x14ac:dyDescent="0.25">
      <c r="A22" s="6">
        <v>11</v>
      </c>
      <c r="B22" s="6">
        <v>1</v>
      </c>
      <c r="C22" s="2" t="s">
        <v>501</v>
      </c>
      <c r="D22" s="12"/>
    </row>
    <row r="23" spans="1:4" x14ac:dyDescent="0.25">
      <c r="A23" s="6">
        <v>12</v>
      </c>
      <c r="B23" s="6">
        <v>1</v>
      </c>
      <c r="C23" s="2" t="s">
        <v>502</v>
      </c>
      <c r="D23" s="12"/>
    </row>
    <row r="24" spans="1:4" x14ac:dyDescent="0.25">
      <c r="A24" s="191" t="s">
        <v>470</v>
      </c>
      <c r="B24" s="191"/>
      <c r="C24" s="191"/>
      <c r="D24" s="47">
        <f>SUM(D12:D23)</f>
        <v>1750000</v>
      </c>
    </row>
  </sheetData>
  <mergeCells count="5">
    <mergeCell ref="A1:D7"/>
    <mergeCell ref="A8:C8"/>
    <mergeCell ref="A9:C9"/>
    <mergeCell ref="A10:D10"/>
    <mergeCell ref="A24:C24"/>
  </mergeCell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A5DA3-8065-44BA-9E1D-B3D6819573FA}">
  <dimension ref="A1:K43"/>
  <sheetViews>
    <sheetView topLeftCell="A31" workbookViewId="0">
      <selection activeCell="C51" sqref="C51"/>
    </sheetView>
  </sheetViews>
  <sheetFormatPr defaultRowHeight="15" x14ac:dyDescent="0.25"/>
  <cols>
    <col min="1" max="1" width="7" style="1" customWidth="1"/>
    <col min="2" max="2" width="8" style="1" customWidth="1"/>
    <col min="3" max="3" width="43" customWidth="1"/>
    <col min="4" max="4" width="11.28515625" style="4" customWidth="1"/>
    <col min="5" max="5" width="10.5703125" customWidth="1"/>
    <col min="10" max="10" width="36.42578125" customWidth="1"/>
    <col min="11" max="11" width="15.7109375" style="1" customWidth="1"/>
  </cols>
  <sheetData>
    <row r="1" spans="1:11" x14ac:dyDescent="0.25">
      <c r="A1" s="170"/>
      <c r="B1" s="170"/>
      <c r="C1" s="170"/>
      <c r="D1" s="170"/>
      <c r="E1" s="170"/>
      <c r="H1" s="170"/>
      <c r="I1" s="170"/>
      <c r="J1" s="170"/>
      <c r="K1" s="170"/>
    </row>
    <row r="2" spans="1:11" x14ac:dyDescent="0.25">
      <c r="A2" s="170"/>
      <c r="B2" s="170"/>
      <c r="C2" s="170"/>
      <c r="D2" s="170"/>
      <c r="E2" s="170"/>
      <c r="H2" s="170"/>
      <c r="I2" s="170"/>
      <c r="J2" s="170"/>
      <c r="K2" s="170"/>
    </row>
    <row r="3" spans="1:11" x14ac:dyDescent="0.25">
      <c r="A3" s="170"/>
      <c r="B3" s="170"/>
      <c r="C3" s="170"/>
      <c r="D3" s="170"/>
      <c r="E3" s="170"/>
      <c r="H3" s="170"/>
      <c r="I3" s="170"/>
      <c r="J3" s="170"/>
      <c r="K3" s="170"/>
    </row>
    <row r="4" spans="1:11" x14ac:dyDescent="0.25">
      <c r="A4" s="170"/>
      <c r="B4" s="170"/>
      <c r="C4" s="170"/>
      <c r="D4" s="170"/>
      <c r="E4" s="170"/>
      <c r="H4" s="170"/>
      <c r="I4" s="170"/>
      <c r="J4" s="170"/>
      <c r="K4" s="170"/>
    </row>
    <row r="5" spans="1:11" x14ac:dyDescent="0.25">
      <c r="A5" s="170"/>
      <c r="B5" s="170"/>
      <c r="C5" s="170"/>
      <c r="D5" s="170"/>
      <c r="E5" s="170"/>
      <c r="H5" s="170"/>
      <c r="I5" s="170"/>
      <c r="J5" s="170"/>
      <c r="K5" s="170"/>
    </row>
    <row r="6" spans="1:11" x14ac:dyDescent="0.25">
      <c r="A6" s="170"/>
      <c r="B6" s="170"/>
      <c r="C6" s="170"/>
      <c r="D6" s="170"/>
      <c r="E6" s="170"/>
      <c r="H6" s="170"/>
      <c r="I6" s="170"/>
      <c r="J6" s="170"/>
      <c r="K6" s="170"/>
    </row>
    <row r="7" spans="1:11" x14ac:dyDescent="0.25">
      <c r="A7" s="170"/>
      <c r="B7" s="170"/>
      <c r="C7" s="170"/>
      <c r="D7" s="170"/>
      <c r="E7" s="170"/>
      <c r="H7" s="170"/>
      <c r="I7" s="170"/>
      <c r="J7" s="170"/>
      <c r="K7" s="170"/>
    </row>
    <row r="8" spans="1:11" x14ac:dyDescent="0.25">
      <c r="A8" s="188" t="s">
        <v>562</v>
      </c>
      <c r="B8" s="188"/>
      <c r="C8" s="188"/>
      <c r="D8" s="188" t="s">
        <v>563</v>
      </c>
      <c r="E8" s="188"/>
      <c r="H8" s="211" t="s">
        <v>587</v>
      </c>
      <c r="I8" s="212"/>
      <c r="J8" s="212"/>
      <c r="K8" s="76" t="s">
        <v>589</v>
      </c>
    </row>
    <row r="9" spans="1:11" x14ac:dyDescent="0.25">
      <c r="A9" s="188" t="s">
        <v>564</v>
      </c>
      <c r="B9" s="188"/>
      <c r="C9" s="188"/>
      <c r="D9" s="188" t="s">
        <v>288</v>
      </c>
      <c r="E9" s="188"/>
      <c r="H9" s="211" t="s">
        <v>588</v>
      </c>
      <c r="I9" s="212"/>
      <c r="J9" s="216"/>
      <c r="K9" s="76" t="s">
        <v>288</v>
      </c>
    </row>
    <row r="10" spans="1:11" x14ac:dyDescent="0.25">
      <c r="A10" s="189" t="s">
        <v>561</v>
      </c>
      <c r="B10" s="189"/>
      <c r="C10" s="189"/>
      <c r="D10" s="189"/>
      <c r="E10" s="189"/>
      <c r="H10" s="213" t="s">
        <v>458</v>
      </c>
      <c r="I10" s="214"/>
      <c r="J10" s="214"/>
      <c r="K10" s="215"/>
    </row>
    <row r="11" spans="1:11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4" t="s">
        <v>43</v>
      </c>
      <c r="H11" s="44" t="s">
        <v>14</v>
      </c>
      <c r="I11" s="44" t="s">
        <v>179</v>
      </c>
      <c r="J11" s="44" t="s">
        <v>110</v>
      </c>
      <c r="K11" s="45" t="s">
        <v>111</v>
      </c>
    </row>
    <row r="12" spans="1:11" x14ac:dyDescent="0.25">
      <c r="A12" s="6">
        <v>1</v>
      </c>
      <c r="B12" s="6">
        <v>2</v>
      </c>
      <c r="C12" s="2" t="s">
        <v>568</v>
      </c>
      <c r="D12" s="20">
        <v>308000</v>
      </c>
      <c r="E12" s="5">
        <v>420000</v>
      </c>
      <c r="H12" s="6">
        <v>1</v>
      </c>
      <c r="I12" s="6">
        <v>2</v>
      </c>
      <c r="J12" s="2" t="s">
        <v>568</v>
      </c>
      <c r="K12" s="12">
        <v>420000</v>
      </c>
    </row>
    <row r="13" spans="1:11" x14ac:dyDescent="0.25">
      <c r="A13" s="6">
        <v>2</v>
      </c>
      <c r="B13" s="6">
        <v>2</v>
      </c>
      <c r="C13" s="2" t="s">
        <v>569</v>
      </c>
      <c r="D13" s="20">
        <v>41513</v>
      </c>
      <c r="E13" s="5">
        <v>160000</v>
      </c>
      <c r="H13" s="6">
        <v>2</v>
      </c>
      <c r="I13" s="6">
        <v>2</v>
      </c>
      <c r="J13" s="2" t="s">
        <v>569</v>
      </c>
      <c r="K13" s="12">
        <v>160000</v>
      </c>
    </row>
    <row r="14" spans="1:11" x14ac:dyDescent="0.25">
      <c r="A14" s="6">
        <v>3</v>
      </c>
      <c r="B14" s="6">
        <v>2</v>
      </c>
      <c r="C14" s="2" t="s">
        <v>565</v>
      </c>
      <c r="D14" s="20">
        <v>110478</v>
      </c>
      <c r="E14" s="5">
        <v>250000</v>
      </c>
      <c r="H14" s="6">
        <v>3</v>
      </c>
      <c r="I14" s="6">
        <v>2</v>
      </c>
      <c r="J14" s="2" t="s">
        <v>565</v>
      </c>
      <c r="K14" s="12">
        <v>250000</v>
      </c>
    </row>
    <row r="15" spans="1:11" x14ac:dyDescent="0.25">
      <c r="A15" s="6">
        <v>4</v>
      </c>
      <c r="B15" s="6">
        <v>2</v>
      </c>
      <c r="C15" s="2" t="s">
        <v>570</v>
      </c>
      <c r="D15" s="20">
        <v>256000</v>
      </c>
      <c r="E15" s="5">
        <v>400000</v>
      </c>
      <c r="H15" s="6">
        <v>4</v>
      </c>
      <c r="I15" s="6">
        <v>2</v>
      </c>
      <c r="J15" s="2" t="s">
        <v>570</v>
      </c>
      <c r="K15" s="12">
        <v>400000</v>
      </c>
    </row>
    <row r="16" spans="1:11" x14ac:dyDescent="0.25">
      <c r="A16" s="6">
        <v>5</v>
      </c>
      <c r="B16" s="6">
        <v>2</v>
      </c>
      <c r="C16" s="2" t="s">
        <v>438</v>
      </c>
      <c r="D16" s="20">
        <v>174000</v>
      </c>
      <c r="E16" s="5">
        <v>230000</v>
      </c>
      <c r="H16" s="6">
        <v>5</v>
      </c>
      <c r="I16" s="6">
        <v>2</v>
      </c>
      <c r="J16" s="2" t="s">
        <v>438</v>
      </c>
      <c r="K16" s="12">
        <v>230000</v>
      </c>
    </row>
    <row r="17" spans="1:11" x14ac:dyDescent="0.25">
      <c r="A17" s="6">
        <v>6</v>
      </c>
      <c r="B17" s="6">
        <v>4</v>
      </c>
      <c r="C17" s="2" t="s">
        <v>571</v>
      </c>
      <c r="D17" s="20">
        <v>12000</v>
      </c>
      <c r="E17" s="5">
        <v>20000</v>
      </c>
      <c r="H17" s="6">
        <v>6</v>
      </c>
      <c r="I17" s="6">
        <v>4</v>
      </c>
      <c r="J17" s="2" t="s">
        <v>571</v>
      </c>
      <c r="K17" s="12">
        <v>20000</v>
      </c>
    </row>
    <row r="18" spans="1:11" x14ac:dyDescent="0.25">
      <c r="A18" s="6">
        <v>7</v>
      </c>
      <c r="B18" s="6">
        <v>4</v>
      </c>
      <c r="C18" s="2" t="s">
        <v>572</v>
      </c>
      <c r="D18" s="20">
        <v>340000</v>
      </c>
      <c r="E18" s="5">
        <v>400000</v>
      </c>
      <c r="H18" s="6">
        <v>7</v>
      </c>
      <c r="I18" s="6">
        <v>4</v>
      </c>
      <c r="J18" s="2" t="s">
        <v>572</v>
      </c>
      <c r="K18" s="12">
        <v>400000</v>
      </c>
    </row>
    <row r="19" spans="1:11" x14ac:dyDescent="0.25">
      <c r="A19" s="6">
        <v>8</v>
      </c>
      <c r="B19" s="6">
        <v>4</v>
      </c>
      <c r="C19" s="2" t="s">
        <v>573</v>
      </c>
      <c r="D19" s="20">
        <v>200000</v>
      </c>
      <c r="E19" s="5">
        <v>320000</v>
      </c>
      <c r="H19" s="6">
        <v>8</v>
      </c>
      <c r="I19" s="6">
        <v>4</v>
      </c>
      <c r="J19" s="2" t="s">
        <v>573</v>
      </c>
      <c r="K19" s="12">
        <v>320000</v>
      </c>
    </row>
    <row r="20" spans="1:11" ht="30" x14ac:dyDescent="0.25">
      <c r="A20" s="6">
        <v>9</v>
      </c>
      <c r="B20" s="6">
        <v>1</v>
      </c>
      <c r="C20" s="13" t="s">
        <v>566</v>
      </c>
      <c r="D20" s="20">
        <v>130000</v>
      </c>
      <c r="E20" s="5">
        <v>180000</v>
      </c>
      <c r="H20" s="6">
        <v>9</v>
      </c>
      <c r="I20" s="6">
        <v>1</v>
      </c>
      <c r="J20" s="13" t="s">
        <v>566</v>
      </c>
      <c r="K20" s="12">
        <v>180000</v>
      </c>
    </row>
    <row r="21" spans="1:11" x14ac:dyDescent="0.25">
      <c r="A21" s="6">
        <v>10</v>
      </c>
      <c r="B21" s="6">
        <v>2</v>
      </c>
      <c r="C21" s="2" t="s">
        <v>574</v>
      </c>
      <c r="D21" s="20">
        <v>240000</v>
      </c>
      <c r="E21" s="5">
        <v>460000</v>
      </c>
      <c r="H21" s="6">
        <v>10</v>
      </c>
      <c r="I21" s="6">
        <v>2</v>
      </c>
      <c r="J21" s="2" t="s">
        <v>574</v>
      </c>
      <c r="K21" s="12">
        <v>460000</v>
      </c>
    </row>
    <row r="22" spans="1:11" x14ac:dyDescent="0.25">
      <c r="A22" s="6">
        <v>11</v>
      </c>
      <c r="B22" s="6">
        <v>2</v>
      </c>
      <c r="C22" s="2" t="s">
        <v>575</v>
      </c>
      <c r="D22" s="20">
        <v>230000</v>
      </c>
      <c r="E22" s="5">
        <v>440000</v>
      </c>
      <c r="H22" s="6">
        <v>11</v>
      </c>
      <c r="I22" s="6">
        <v>2</v>
      </c>
      <c r="J22" s="2" t="s">
        <v>575</v>
      </c>
      <c r="K22" s="12">
        <v>440000</v>
      </c>
    </row>
    <row r="23" spans="1:11" x14ac:dyDescent="0.25">
      <c r="A23" s="6">
        <v>12</v>
      </c>
      <c r="B23" s="6">
        <v>1</v>
      </c>
      <c r="C23" s="2" t="s">
        <v>567</v>
      </c>
      <c r="D23" s="20">
        <v>59304</v>
      </c>
      <c r="E23" s="5">
        <v>120000</v>
      </c>
      <c r="H23" s="6">
        <v>12</v>
      </c>
      <c r="I23" s="6">
        <v>1</v>
      </c>
      <c r="J23" s="2" t="s">
        <v>567</v>
      </c>
      <c r="K23" s="12">
        <v>120000</v>
      </c>
    </row>
    <row r="24" spans="1:11" x14ac:dyDescent="0.25">
      <c r="A24" s="6">
        <v>13</v>
      </c>
      <c r="B24" s="6">
        <v>1</v>
      </c>
      <c r="C24" s="2" t="s">
        <v>581</v>
      </c>
      <c r="D24" s="20">
        <v>280000</v>
      </c>
      <c r="E24" s="5">
        <v>320000</v>
      </c>
      <c r="H24" s="6">
        <v>13</v>
      </c>
      <c r="I24" s="6">
        <v>1</v>
      </c>
      <c r="J24" s="2" t="s">
        <v>581</v>
      </c>
      <c r="K24" s="12">
        <v>320000</v>
      </c>
    </row>
    <row r="25" spans="1:11" x14ac:dyDescent="0.25">
      <c r="A25" s="6">
        <v>14</v>
      </c>
      <c r="B25" s="6">
        <v>1</v>
      </c>
      <c r="C25" s="2" t="s">
        <v>582</v>
      </c>
      <c r="D25" s="20">
        <v>120856</v>
      </c>
      <c r="E25" s="5">
        <v>175000</v>
      </c>
      <c r="H25" s="6">
        <v>14</v>
      </c>
      <c r="I25" s="6">
        <v>1</v>
      </c>
      <c r="J25" s="2" t="s">
        <v>582</v>
      </c>
      <c r="K25" s="12">
        <v>175000</v>
      </c>
    </row>
    <row r="26" spans="1:11" x14ac:dyDescent="0.25">
      <c r="A26" s="6">
        <v>15</v>
      </c>
      <c r="B26" s="6">
        <v>1</v>
      </c>
      <c r="C26" s="2" t="s">
        <v>576</v>
      </c>
      <c r="D26" s="20">
        <v>0</v>
      </c>
      <c r="E26" s="5">
        <v>0</v>
      </c>
      <c r="H26" s="6">
        <v>15</v>
      </c>
      <c r="I26" s="6">
        <v>1</v>
      </c>
      <c r="J26" s="2" t="s">
        <v>583</v>
      </c>
      <c r="K26" s="12">
        <v>700000</v>
      </c>
    </row>
    <row r="27" spans="1:11" x14ac:dyDescent="0.25">
      <c r="A27" s="6">
        <v>16</v>
      </c>
      <c r="B27" s="6">
        <v>1</v>
      </c>
      <c r="C27" s="2" t="s">
        <v>583</v>
      </c>
      <c r="D27" s="20">
        <v>600000</v>
      </c>
      <c r="E27" s="5">
        <v>700000</v>
      </c>
      <c r="H27" s="6"/>
      <c r="I27" s="6">
        <v>8</v>
      </c>
      <c r="J27" s="2" t="s">
        <v>590</v>
      </c>
      <c r="K27" s="12">
        <v>40000</v>
      </c>
    </row>
    <row r="28" spans="1:11" x14ac:dyDescent="0.25">
      <c r="A28" s="6">
        <v>17</v>
      </c>
      <c r="B28" s="6">
        <v>4</v>
      </c>
      <c r="C28" s="2" t="s">
        <v>584</v>
      </c>
      <c r="D28" s="20">
        <v>0</v>
      </c>
      <c r="E28" s="5">
        <v>260000</v>
      </c>
      <c r="H28" s="6">
        <v>16</v>
      </c>
      <c r="I28" s="6">
        <v>4</v>
      </c>
      <c r="J28" s="2" t="s">
        <v>584</v>
      </c>
      <c r="K28" s="12">
        <v>260000</v>
      </c>
    </row>
    <row r="29" spans="1:11" x14ac:dyDescent="0.25">
      <c r="A29" s="6"/>
      <c r="B29" s="6"/>
      <c r="C29" s="2"/>
      <c r="D29" s="20">
        <f>SUM(D12:D28)</f>
        <v>3102151</v>
      </c>
      <c r="E29" s="5">
        <f>SUM(E12:E28)</f>
        <v>4855000</v>
      </c>
      <c r="H29" s="6">
        <v>17</v>
      </c>
      <c r="I29" s="6">
        <v>1</v>
      </c>
      <c r="J29" s="2" t="s">
        <v>142</v>
      </c>
      <c r="K29" s="12">
        <v>1500000</v>
      </c>
    </row>
    <row r="30" spans="1:11" x14ac:dyDescent="0.25">
      <c r="H30" s="6">
        <v>18</v>
      </c>
      <c r="I30" s="6">
        <v>2</v>
      </c>
      <c r="J30" s="2" t="s">
        <v>591</v>
      </c>
      <c r="K30" s="12">
        <v>1300000</v>
      </c>
    </row>
    <row r="31" spans="1:11" x14ac:dyDescent="0.25">
      <c r="H31" s="6"/>
      <c r="I31" s="6">
        <v>1</v>
      </c>
      <c r="J31" s="2" t="s">
        <v>277</v>
      </c>
      <c r="K31" s="12">
        <v>120000</v>
      </c>
    </row>
    <row r="32" spans="1:11" x14ac:dyDescent="0.25">
      <c r="H32" s="6"/>
      <c r="I32" s="6">
        <v>2</v>
      </c>
      <c r="J32" s="2" t="s">
        <v>594</v>
      </c>
      <c r="K32" s="12">
        <v>400000</v>
      </c>
    </row>
    <row r="33" spans="8:11" ht="15" customHeight="1" x14ac:dyDescent="0.25">
      <c r="H33" s="6">
        <v>19</v>
      </c>
      <c r="I33" s="6">
        <v>1</v>
      </c>
      <c r="J33" s="13" t="s">
        <v>469</v>
      </c>
      <c r="K33" s="12">
        <v>0</v>
      </c>
    </row>
    <row r="34" spans="8:11" x14ac:dyDescent="0.25">
      <c r="H34" s="6">
        <v>20</v>
      </c>
      <c r="I34" s="6">
        <v>1</v>
      </c>
      <c r="J34" s="2" t="s">
        <v>621</v>
      </c>
      <c r="K34" s="12">
        <v>295782</v>
      </c>
    </row>
    <row r="35" spans="8:11" x14ac:dyDescent="0.25">
      <c r="H35" s="6">
        <v>21</v>
      </c>
      <c r="I35" s="6">
        <v>3</v>
      </c>
      <c r="J35" s="2" t="s">
        <v>622</v>
      </c>
      <c r="K35" s="12">
        <v>318750</v>
      </c>
    </row>
    <row r="36" spans="8:11" x14ac:dyDescent="0.25">
      <c r="H36" s="6">
        <v>22</v>
      </c>
      <c r="I36" s="6">
        <v>1</v>
      </c>
      <c r="J36" s="2" t="s">
        <v>335</v>
      </c>
      <c r="K36" s="12">
        <v>450000</v>
      </c>
    </row>
    <row r="37" spans="8:11" x14ac:dyDescent="0.25">
      <c r="H37" s="6">
        <v>23</v>
      </c>
      <c r="I37" s="6">
        <v>3</v>
      </c>
      <c r="J37" s="2" t="s">
        <v>728</v>
      </c>
      <c r="K37" s="12">
        <v>200000</v>
      </c>
    </row>
    <row r="38" spans="8:11" ht="30" x14ac:dyDescent="0.25">
      <c r="H38" s="6">
        <v>24</v>
      </c>
      <c r="I38" s="6">
        <v>1</v>
      </c>
      <c r="J38" s="13" t="s">
        <v>729</v>
      </c>
      <c r="K38" s="12">
        <v>2500000</v>
      </c>
    </row>
    <row r="39" spans="8:11" x14ac:dyDescent="0.25">
      <c r="H39" s="234" t="s">
        <v>470</v>
      </c>
      <c r="I39" s="235"/>
      <c r="J39" s="236"/>
      <c r="K39" s="47">
        <f>SUM(K12:K38)</f>
        <v>11979532</v>
      </c>
    </row>
    <row r="40" spans="8:11" x14ac:dyDescent="0.25">
      <c r="H40" s="233" t="s">
        <v>618</v>
      </c>
      <c r="I40" s="233"/>
      <c r="J40" s="233"/>
      <c r="K40" s="81">
        <v>5000000</v>
      </c>
    </row>
    <row r="41" spans="8:11" x14ac:dyDescent="0.25">
      <c r="H41" s="190" t="s">
        <v>206</v>
      </c>
      <c r="I41" s="190"/>
      <c r="J41" s="190"/>
      <c r="K41" s="62">
        <f>K39-K40</f>
        <v>6979532</v>
      </c>
    </row>
    <row r="42" spans="8:11" x14ac:dyDescent="0.25">
      <c r="H42" s="232" t="s">
        <v>1072</v>
      </c>
      <c r="I42" s="232"/>
      <c r="J42" s="232"/>
      <c r="K42" s="84">
        <v>5000000</v>
      </c>
    </row>
    <row r="43" spans="8:11" x14ac:dyDescent="0.25">
      <c r="H43" s="190" t="s">
        <v>206</v>
      </c>
      <c r="I43" s="190"/>
      <c r="J43" s="190"/>
      <c r="K43" s="62">
        <f>K41-K42</f>
        <v>1979532</v>
      </c>
    </row>
  </sheetData>
  <mergeCells count="15">
    <mergeCell ref="H42:J42"/>
    <mergeCell ref="H43:J43"/>
    <mergeCell ref="A10:E10"/>
    <mergeCell ref="H40:J40"/>
    <mergeCell ref="H41:J41"/>
    <mergeCell ref="H39:J39"/>
    <mergeCell ref="H1:K7"/>
    <mergeCell ref="H8:J8"/>
    <mergeCell ref="H9:J9"/>
    <mergeCell ref="H10:K10"/>
    <mergeCell ref="A1:E7"/>
    <mergeCell ref="A8:C8"/>
    <mergeCell ref="D8:E8"/>
    <mergeCell ref="A9:C9"/>
    <mergeCell ref="D9:E9"/>
  </mergeCells>
  <pageMargins left="0.7" right="0.7" top="0.75" bottom="0.75" header="0.3" footer="0.3"/>
  <pageSetup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BD85C-DB2B-4156-8174-6DA1920F1811}">
  <dimension ref="A1:K106"/>
  <sheetViews>
    <sheetView topLeftCell="A82" workbookViewId="0">
      <selection activeCell="G89" sqref="G89:I89"/>
    </sheetView>
  </sheetViews>
  <sheetFormatPr defaultRowHeight="15" x14ac:dyDescent="0.25"/>
  <cols>
    <col min="1" max="1" width="1.140625" customWidth="1"/>
    <col min="2" max="2" width="9.140625" hidden="1" customWidth="1"/>
    <col min="3" max="3" width="42.85546875" hidden="1" customWidth="1"/>
    <col min="4" max="4" width="11.7109375" style="4" hidden="1" customWidth="1"/>
    <col min="5" max="5" width="11.140625" style="4" hidden="1" customWidth="1"/>
    <col min="6" max="6" width="7" style="4" customWidth="1"/>
    <col min="9" max="9" width="45.7109375" customWidth="1"/>
    <col min="10" max="10" width="16.140625" customWidth="1"/>
    <col min="11" max="11" width="14.28515625" customWidth="1"/>
  </cols>
  <sheetData>
    <row r="1" spans="1:11" x14ac:dyDescent="0.25">
      <c r="A1" s="170"/>
      <c r="B1" s="170"/>
      <c r="C1" s="170"/>
      <c r="D1" s="170"/>
      <c r="E1" s="170"/>
      <c r="F1" s="1"/>
      <c r="H1" s="170"/>
      <c r="I1" s="170"/>
      <c r="J1" s="170"/>
      <c r="K1" s="170"/>
    </row>
    <row r="2" spans="1:11" x14ac:dyDescent="0.25">
      <c r="A2" s="170"/>
      <c r="B2" s="170"/>
      <c r="C2" s="170"/>
      <c r="D2" s="170"/>
      <c r="E2" s="170"/>
      <c r="F2" s="1"/>
      <c r="H2" s="170"/>
      <c r="I2" s="170"/>
      <c r="J2" s="170"/>
      <c r="K2" s="170"/>
    </row>
    <row r="3" spans="1:11" x14ac:dyDescent="0.25">
      <c r="A3" s="170"/>
      <c r="B3" s="170"/>
      <c r="C3" s="170"/>
      <c r="D3" s="170"/>
      <c r="E3" s="170"/>
      <c r="F3" s="1"/>
      <c r="H3" s="170"/>
      <c r="I3" s="170"/>
      <c r="J3" s="170"/>
      <c r="K3" s="170"/>
    </row>
    <row r="4" spans="1:11" x14ac:dyDescent="0.25">
      <c r="A4" s="170"/>
      <c r="B4" s="170"/>
      <c r="C4" s="170"/>
      <c r="D4" s="170"/>
      <c r="E4" s="170"/>
      <c r="F4" s="1"/>
      <c r="H4" s="170"/>
      <c r="I4" s="170"/>
      <c r="J4" s="170"/>
      <c r="K4" s="170"/>
    </row>
    <row r="5" spans="1:11" x14ac:dyDescent="0.25">
      <c r="A5" s="170"/>
      <c r="B5" s="170"/>
      <c r="C5" s="170"/>
      <c r="D5" s="170"/>
      <c r="E5" s="170"/>
      <c r="F5" s="1"/>
      <c r="H5" s="170"/>
      <c r="I5" s="170"/>
      <c r="J5" s="170"/>
      <c r="K5" s="170"/>
    </row>
    <row r="6" spans="1:11" x14ac:dyDescent="0.25">
      <c r="A6" s="170"/>
      <c r="B6" s="170"/>
      <c r="C6" s="170"/>
      <c r="D6" s="170"/>
      <c r="E6" s="170"/>
      <c r="F6" s="1"/>
      <c r="H6" s="170"/>
      <c r="I6" s="170"/>
      <c r="J6" s="170"/>
      <c r="K6" s="170"/>
    </row>
    <row r="7" spans="1:11" x14ac:dyDescent="0.25">
      <c r="A7" s="170"/>
      <c r="B7" s="170"/>
      <c r="C7" s="170"/>
      <c r="D7" s="170"/>
      <c r="E7" s="170"/>
      <c r="F7" s="1"/>
      <c r="H7" s="170"/>
      <c r="I7" s="170"/>
      <c r="J7" s="170"/>
      <c r="K7" s="170"/>
    </row>
    <row r="8" spans="1:11" x14ac:dyDescent="0.25">
      <c r="A8" s="188" t="s">
        <v>579</v>
      </c>
      <c r="B8" s="188"/>
      <c r="C8" s="188"/>
      <c r="D8" s="210" t="s">
        <v>488</v>
      </c>
      <c r="E8" s="210"/>
      <c r="F8" s="98"/>
      <c r="H8" s="188" t="s">
        <v>613</v>
      </c>
      <c r="I8" s="188"/>
      <c r="J8" s="188"/>
      <c r="K8" s="76" t="s">
        <v>615</v>
      </c>
    </row>
    <row r="9" spans="1:11" x14ac:dyDescent="0.25">
      <c r="A9" s="188" t="s">
        <v>580</v>
      </c>
      <c r="B9" s="188"/>
      <c r="C9" s="188"/>
      <c r="D9" s="210" t="s">
        <v>288</v>
      </c>
      <c r="E9" s="210"/>
      <c r="F9" s="98"/>
      <c r="H9" s="188" t="s">
        <v>614</v>
      </c>
      <c r="I9" s="188"/>
      <c r="J9" s="188"/>
      <c r="K9" s="76" t="s">
        <v>288</v>
      </c>
    </row>
    <row r="10" spans="1:11" x14ac:dyDescent="0.25">
      <c r="A10" s="189" t="s">
        <v>616</v>
      </c>
      <c r="B10" s="189"/>
      <c r="C10" s="189"/>
      <c r="D10" s="189"/>
      <c r="E10" s="189"/>
      <c r="F10" s="99"/>
      <c r="H10" s="189" t="s">
        <v>617</v>
      </c>
      <c r="I10" s="189"/>
      <c r="J10" s="189"/>
      <c r="K10" s="189"/>
    </row>
    <row r="11" spans="1:11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  <c r="F11" s="91"/>
      <c r="H11" s="44" t="s">
        <v>14</v>
      </c>
      <c r="I11" s="44" t="s">
        <v>179</v>
      </c>
      <c r="J11" s="44" t="s">
        <v>110</v>
      </c>
      <c r="K11" s="45" t="s">
        <v>111</v>
      </c>
    </row>
    <row r="12" spans="1:11" x14ac:dyDescent="0.25">
      <c r="A12" s="6">
        <v>1</v>
      </c>
      <c r="B12" s="6">
        <v>1</v>
      </c>
      <c r="C12" s="2" t="s">
        <v>577</v>
      </c>
      <c r="D12" s="12">
        <v>330000</v>
      </c>
      <c r="E12" s="5">
        <v>650000</v>
      </c>
      <c r="H12" s="6">
        <v>1</v>
      </c>
      <c r="I12" s="6">
        <v>1</v>
      </c>
      <c r="J12" s="2" t="s">
        <v>577</v>
      </c>
      <c r="K12" s="79">
        <v>650000</v>
      </c>
    </row>
    <row r="13" spans="1:11" ht="90" x14ac:dyDescent="0.25">
      <c r="A13" s="6">
        <v>2</v>
      </c>
      <c r="B13" s="6">
        <v>1</v>
      </c>
      <c r="C13" s="13" t="s">
        <v>578</v>
      </c>
      <c r="D13" s="12">
        <v>700000</v>
      </c>
      <c r="E13" s="5">
        <v>1300000</v>
      </c>
      <c r="H13" s="6">
        <v>2</v>
      </c>
      <c r="I13" s="6">
        <v>1</v>
      </c>
      <c r="J13" s="13" t="s">
        <v>578</v>
      </c>
      <c r="K13" s="79">
        <v>1300000</v>
      </c>
    </row>
    <row r="14" spans="1:11" x14ac:dyDescent="0.25">
      <c r="A14" s="6"/>
      <c r="B14" s="6"/>
      <c r="C14" s="2"/>
      <c r="D14" s="12"/>
      <c r="E14" s="5"/>
      <c r="H14" s="200" t="s">
        <v>470</v>
      </c>
      <c r="I14" s="200"/>
      <c r="J14" s="200"/>
      <c r="K14" s="80">
        <f>SUM(K12:K13)</f>
        <v>1950000</v>
      </c>
    </row>
    <row r="15" spans="1:11" x14ac:dyDescent="0.25">
      <c r="A15" s="6"/>
      <c r="B15" s="6"/>
      <c r="C15" s="2"/>
      <c r="D15" s="12"/>
      <c r="E15" s="5"/>
    </row>
    <row r="16" spans="1:11" x14ac:dyDescent="0.25">
      <c r="A16" s="6"/>
      <c r="B16" s="6"/>
      <c r="C16" s="2"/>
      <c r="D16" s="12"/>
      <c r="E16" s="5"/>
    </row>
    <row r="17" spans="1:6" x14ac:dyDescent="0.25">
      <c r="A17" s="242" t="s">
        <v>470</v>
      </c>
      <c r="B17" s="242"/>
      <c r="C17" s="242"/>
      <c r="D17" s="43">
        <f>D12+D13</f>
        <v>1030000</v>
      </c>
      <c r="E17" s="43">
        <f>E12+E13</f>
        <v>1950000</v>
      </c>
      <c r="F17" s="43"/>
    </row>
    <row r="40" spans="7:11" x14ac:dyDescent="0.25">
      <c r="G40" s="170"/>
      <c r="H40" s="170"/>
      <c r="I40" s="170"/>
      <c r="J40" s="170"/>
    </row>
    <row r="41" spans="7:11" x14ac:dyDescent="0.25">
      <c r="G41" s="170"/>
      <c r="H41" s="170"/>
      <c r="I41" s="170"/>
      <c r="J41" s="170"/>
    </row>
    <row r="42" spans="7:11" x14ac:dyDescent="0.25">
      <c r="G42" s="170"/>
      <c r="H42" s="170"/>
      <c r="I42" s="170"/>
      <c r="J42" s="170"/>
    </row>
    <row r="43" spans="7:11" x14ac:dyDescent="0.25">
      <c r="G43" s="170"/>
      <c r="H43" s="170"/>
      <c r="I43" s="170"/>
      <c r="J43" s="170"/>
    </row>
    <row r="44" spans="7:11" x14ac:dyDescent="0.25">
      <c r="G44" s="170"/>
      <c r="H44" s="170"/>
      <c r="I44" s="170"/>
      <c r="J44" s="170"/>
    </row>
    <row r="45" spans="7:11" x14ac:dyDescent="0.25">
      <c r="G45" s="170"/>
      <c r="H45" s="170"/>
      <c r="I45" s="170"/>
      <c r="J45" s="170"/>
    </row>
    <row r="46" spans="7:11" x14ac:dyDescent="0.25">
      <c r="G46" s="188" t="s">
        <v>579</v>
      </c>
      <c r="H46" s="188"/>
      <c r="I46" s="188"/>
      <c r="J46" s="23" t="s">
        <v>292</v>
      </c>
    </row>
    <row r="47" spans="7:11" x14ac:dyDescent="0.25">
      <c r="G47" s="188" t="s">
        <v>580</v>
      </c>
      <c r="H47" s="188"/>
      <c r="I47" s="188"/>
      <c r="J47" s="23" t="s">
        <v>288</v>
      </c>
      <c r="K47" s="4"/>
    </row>
    <row r="48" spans="7:11" x14ac:dyDescent="0.25">
      <c r="G48" s="189" t="s">
        <v>620</v>
      </c>
      <c r="H48" s="189"/>
      <c r="I48" s="189"/>
      <c r="J48" s="189"/>
      <c r="K48" s="4"/>
    </row>
    <row r="49" spans="1:11" x14ac:dyDescent="0.25">
      <c r="G49" s="44" t="s">
        <v>14</v>
      </c>
      <c r="H49" s="44" t="s">
        <v>179</v>
      </c>
      <c r="I49" s="44" t="s">
        <v>110</v>
      </c>
      <c r="J49" s="45" t="s">
        <v>43</v>
      </c>
      <c r="K49" s="4"/>
    </row>
    <row r="50" spans="1:11" ht="30" x14ac:dyDescent="0.25">
      <c r="A50" s="170"/>
      <c r="B50" s="170"/>
      <c r="C50" s="170"/>
      <c r="D50" s="170"/>
      <c r="E50" s="237"/>
      <c r="F50" s="1"/>
      <c r="G50" s="6">
        <v>1</v>
      </c>
      <c r="H50" s="6">
        <v>1</v>
      </c>
      <c r="I50" s="13" t="s">
        <v>691</v>
      </c>
      <c r="J50" s="5">
        <v>1500000</v>
      </c>
      <c r="K50" s="100"/>
    </row>
    <row r="51" spans="1:11" ht="30" x14ac:dyDescent="0.25">
      <c r="A51" s="170"/>
      <c r="B51" s="170"/>
      <c r="C51" s="170"/>
      <c r="D51" s="170"/>
      <c r="E51" s="237"/>
      <c r="F51" s="1"/>
      <c r="G51" s="6">
        <v>2</v>
      </c>
      <c r="H51" s="6">
        <v>1</v>
      </c>
      <c r="I51" s="13" t="s">
        <v>1141</v>
      </c>
      <c r="J51" s="5">
        <v>1500000</v>
      </c>
      <c r="K51" s="101"/>
    </row>
    <row r="52" spans="1:11" x14ac:dyDescent="0.25">
      <c r="A52" s="170"/>
      <c r="B52" s="170"/>
      <c r="C52" s="170"/>
      <c r="D52" s="170"/>
      <c r="E52" s="237"/>
      <c r="F52" s="1"/>
      <c r="G52" s="6">
        <v>3</v>
      </c>
      <c r="H52" s="6">
        <v>1</v>
      </c>
      <c r="I52" s="2" t="s">
        <v>1140</v>
      </c>
      <c r="J52" s="5">
        <v>880000</v>
      </c>
      <c r="K52" s="101"/>
    </row>
    <row r="53" spans="1:11" x14ac:dyDescent="0.25">
      <c r="A53" s="170"/>
      <c r="B53" s="170"/>
      <c r="C53" s="170"/>
      <c r="D53" s="170"/>
      <c r="E53" s="237"/>
      <c r="F53" s="1"/>
      <c r="G53" s="6">
        <v>4</v>
      </c>
      <c r="H53" s="6">
        <v>1</v>
      </c>
      <c r="I53" s="2" t="s">
        <v>1139</v>
      </c>
      <c r="J53" s="5">
        <v>700000</v>
      </c>
      <c r="K53" s="101"/>
    </row>
    <row r="54" spans="1:11" x14ac:dyDescent="0.25">
      <c r="A54" s="170"/>
      <c r="B54" s="170"/>
      <c r="C54" s="170"/>
      <c r="D54" s="170"/>
      <c r="E54" s="237"/>
      <c r="F54" s="1"/>
      <c r="G54" s="6">
        <v>5</v>
      </c>
      <c r="H54" s="6">
        <v>1</v>
      </c>
      <c r="I54" s="2" t="s">
        <v>1138</v>
      </c>
      <c r="J54" s="5">
        <v>300000</v>
      </c>
      <c r="K54" s="101"/>
    </row>
    <row r="55" spans="1:11" x14ac:dyDescent="0.25">
      <c r="A55" s="170"/>
      <c r="B55" s="170"/>
      <c r="C55" s="170"/>
      <c r="D55" s="170"/>
      <c r="E55" s="237"/>
      <c r="F55" s="1"/>
      <c r="G55" s="6">
        <v>6</v>
      </c>
      <c r="H55" s="6">
        <v>1</v>
      </c>
      <c r="I55" s="2" t="s">
        <v>1137</v>
      </c>
      <c r="J55" s="5">
        <v>120000</v>
      </c>
      <c r="K55" s="102"/>
    </row>
    <row r="56" spans="1:11" x14ac:dyDescent="0.25">
      <c r="A56" s="188" t="s">
        <v>579</v>
      </c>
      <c r="B56" s="188"/>
      <c r="C56" s="188"/>
      <c r="D56" s="210" t="s">
        <v>292</v>
      </c>
      <c r="E56" s="238"/>
      <c r="F56" s="98"/>
      <c r="G56" s="6">
        <v>7</v>
      </c>
      <c r="H56" s="6">
        <v>1</v>
      </c>
      <c r="I56" s="2" t="s">
        <v>1136</v>
      </c>
      <c r="J56" s="5">
        <v>100000</v>
      </c>
      <c r="K56" s="104"/>
    </row>
    <row r="57" spans="1:11" x14ac:dyDescent="0.25">
      <c r="A57" s="188" t="s">
        <v>580</v>
      </c>
      <c r="B57" s="188"/>
      <c r="C57" s="188"/>
      <c r="D57" s="210" t="s">
        <v>288</v>
      </c>
      <c r="E57" s="238"/>
      <c r="F57" s="98"/>
      <c r="G57" s="6">
        <v>8</v>
      </c>
      <c r="H57" s="6">
        <v>1</v>
      </c>
      <c r="I57" s="2" t="s">
        <v>1135</v>
      </c>
      <c r="J57" s="5">
        <v>500000</v>
      </c>
      <c r="K57" s="104"/>
    </row>
    <row r="58" spans="1:11" x14ac:dyDescent="0.25">
      <c r="A58" s="189" t="s">
        <v>620</v>
      </c>
      <c r="B58" s="189"/>
      <c r="C58" s="189"/>
      <c r="D58" s="189"/>
      <c r="E58" s="213"/>
      <c r="F58" s="25"/>
      <c r="G58" s="6">
        <v>9</v>
      </c>
      <c r="H58" s="6">
        <v>1</v>
      </c>
      <c r="I58" s="2" t="s">
        <v>1134</v>
      </c>
      <c r="J58" s="5">
        <v>450000</v>
      </c>
      <c r="K58" s="103"/>
    </row>
    <row r="59" spans="1:11" x14ac:dyDescent="0.25">
      <c r="A59" s="44" t="s">
        <v>14</v>
      </c>
      <c r="B59" s="44" t="s">
        <v>179</v>
      </c>
      <c r="C59" s="44" t="s">
        <v>110</v>
      </c>
      <c r="D59" s="45" t="s">
        <v>0</v>
      </c>
      <c r="E59" s="105" t="s">
        <v>43</v>
      </c>
      <c r="F59" s="61"/>
      <c r="G59" s="6">
        <v>10</v>
      </c>
      <c r="H59" s="6">
        <v>1</v>
      </c>
      <c r="I59" s="2" t="s">
        <v>1133</v>
      </c>
      <c r="J59" s="5">
        <v>2300000</v>
      </c>
    </row>
    <row r="60" spans="1:11" ht="16.5" customHeight="1" x14ac:dyDescent="0.25">
      <c r="A60" s="6">
        <v>1</v>
      </c>
      <c r="B60" s="6">
        <v>1</v>
      </c>
      <c r="C60" s="13" t="s">
        <v>691</v>
      </c>
      <c r="D60" s="5">
        <v>1000000</v>
      </c>
      <c r="E60" s="68">
        <v>1500000</v>
      </c>
      <c r="G60" s="6">
        <v>11</v>
      </c>
      <c r="H60" s="6">
        <v>1</v>
      </c>
      <c r="I60" s="2" t="s">
        <v>1132</v>
      </c>
      <c r="J60" s="5">
        <v>347000</v>
      </c>
    </row>
    <row r="61" spans="1:11" ht="14.25" customHeight="1" x14ac:dyDescent="0.25">
      <c r="A61" s="6">
        <v>2</v>
      </c>
      <c r="B61" s="6">
        <v>1</v>
      </c>
      <c r="C61" s="13" t="s">
        <v>692</v>
      </c>
      <c r="D61" s="5">
        <v>700000</v>
      </c>
      <c r="E61" s="68">
        <v>1500000</v>
      </c>
      <c r="G61" s="6">
        <v>12</v>
      </c>
      <c r="H61" s="6">
        <v>1</v>
      </c>
      <c r="I61" s="2" t="s">
        <v>1131</v>
      </c>
      <c r="J61" s="5">
        <v>415000</v>
      </c>
    </row>
    <row r="62" spans="1:11" x14ac:dyDescent="0.25">
      <c r="A62" s="6">
        <v>3</v>
      </c>
      <c r="B62" s="6">
        <v>1</v>
      </c>
      <c r="C62" s="2" t="s">
        <v>693</v>
      </c>
      <c r="D62" s="5">
        <v>705000</v>
      </c>
      <c r="E62" s="68">
        <v>880000</v>
      </c>
      <c r="G62" s="6">
        <v>13</v>
      </c>
      <c r="H62" s="6">
        <v>1</v>
      </c>
      <c r="I62" s="2" t="s">
        <v>1130</v>
      </c>
      <c r="J62" s="5">
        <v>700000</v>
      </c>
    </row>
    <row r="63" spans="1:11" x14ac:dyDescent="0.25">
      <c r="A63" s="6">
        <v>4</v>
      </c>
      <c r="B63" s="6">
        <v>1</v>
      </c>
      <c r="C63" s="2" t="s">
        <v>695</v>
      </c>
      <c r="D63" s="5">
        <v>550000</v>
      </c>
      <c r="E63" s="68">
        <v>700000</v>
      </c>
      <c r="G63" s="6">
        <v>14</v>
      </c>
      <c r="H63" s="6">
        <v>1</v>
      </c>
      <c r="I63" s="2" t="s">
        <v>1129</v>
      </c>
      <c r="J63" s="5">
        <v>210000</v>
      </c>
    </row>
    <row r="64" spans="1:11" x14ac:dyDescent="0.25">
      <c r="A64" s="6">
        <v>5</v>
      </c>
      <c r="B64" s="6">
        <v>1</v>
      </c>
      <c r="C64" s="97" t="s">
        <v>696</v>
      </c>
      <c r="D64" s="5">
        <v>227000</v>
      </c>
      <c r="E64" s="106">
        <v>300000</v>
      </c>
      <c r="G64" s="6">
        <v>15</v>
      </c>
      <c r="H64" s="6">
        <v>1</v>
      </c>
      <c r="I64" s="2" t="s">
        <v>1128</v>
      </c>
      <c r="J64" s="5">
        <v>45500</v>
      </c>
    </row>
    <row r="65" spans="1:10" x14ac:dyDescent="0.25">
      <c r="A65" s="6">
        <v>6</v>
      </c>
      <c r="B65" s="6">
        <v>1</v>
      </c>
      <c r="C65" s="2" t="s">
        <v>697</v>
      </c>
      <c r="D65" s="5">
        <v>87600</v>
      </c>
      <c r="E65" s="68">
        <v>120000</v>
      </c>
      <c r="G65" s="6">
        <v>16</v>
      </c>
      <c r="H65" s="6">
        <v>1</v>
      </c>
      <c r="I65" s="2" t="s">
        <v>1127</v>
      </c>
      <c r="J65" s="5">
        <v>31500</v>
      </c>
    </row>
    <row r="66" spans="1:10" x14ac:dyDescent="0.25">
      <c r="A66" s="6">
        <v>7</v>
      </c>
      <c r="B66" s="6">
        <v>1</v>
      </c>
      <c r="C66" s="2" t="s">
        <v>698</v>
      </c>
      <c r="D66" s="5">
        <v>77000</v>
      </c>
      <c r="E66" s="68">
        <v>100000</v>
      </c>
      <c r="G66" s="6">
        <v>17</v>
      </c>
      <c r="H66" s="6">
        <v>3</v>
      </c>
      <c r="I66" s="2" t="s">
        <v>1126</v>
      </c>
      <c r="J66" s="5">
        <v>280000</v>
      </c>
    </row>
    <row r="67" spans="1:10" x14ac:dyDescent="0.25">
      <c r="A67" s="6">
        <v>8</v>
      </c>
      <c r="B67" s="6">
        <v>1</v>
      </c>
      <c r="C67" s="2" t="s">
        <v>699</v>
      </c>
      <c r="D67" s="5">
        <v>347000</v>
      </c>
      <c r="E67" s="68">
        <v>500000</v>
      </c>
      <c r="G67" s="6">
        <v>18</v>
      </c>
      <c r="H67" s="6">
        <v>1</v>
      </c>
      <c r="I67" s="2" t="s">
        <v>1125</v>
      </c>
      <c r="J67" s="5">
        <v>350000</v>
      </c>
    </row>
    <row r="68" spans="1:10" x14ac:dyDescent="0.25">
      <c r="A68" s="6">
        <v>9</v>
      </c>
      <c r="B68" s="6">
        <v>1</v>
      </c>
      <c r="C68" s="2" t="s">
        <v>700</v>
      </c>
      <c r="D68" s="5">
        <v>315000</v>
      </c>
      <c r="E68" s="68">
        <v>450000</v>
      </c>
      <c r="G68" s="6">
        <v>19</v>
      </c>
      <c r="H68" s="6">
        <v>1</v>
      </c>
      <c r="I68" s="2" t="s">
        <v>1124</v>
      </c>
      <c r="J68" s="5">
        <v>266000</v>
      </c>
    </row>
    <row r="69" spans="1:10" x14ac:dyDescent="0.25">
      <c r="A69" s="6">
        <v>10</v>
      </c>
      <c r="B69" s="6">
        <v>1</v>
      </c>
      <c r="C69" s="2" t="s">
        <v>701</v>
      </c>
      <c r="D69" s="5">
        <v>1620000</v>
      </c>
      <c r="E69" s="68">
        <v>2300000</v>
      </c>
      <c r="G69" s="6">
        <v>20</v>
      </c>
      <c r="H69" s="6">
        <v>3</v>
      </c>
      <c r="I69" s="2" t="s">
        <v>1123</v>
      </c>
      <c r="J69" s="5">
        <v>90000</v>
      </c>
    </row>
    <row r="70" spans="1:10" x14ac:dyDescent="0.25">
      <c r="A70" s="6">
        <v>11</v>
      </c>
      <c r="B70" s="6">
        <v>1</v>
      </c>
      <c r="C70" s="2" t="s">
        <v>702</v>
      </c>
      <c r="D70" s="5">
        <v>350000</v>
      </c>
      <c r="E70" s="68">
        <v>347000</v>
      </c>
      <c r="G70" s="6">
        <v>21</v>
      </c>
      <c r="H70" s="6">
        <v>3</v>
      </c>
      <c r="I70" s="2" t="s">
        <v>1119</v>
      </c>
      <c r="J70" s="5">
        <v>250000</v>
      </c>
    </row>
    <row r="71" spans="1:10" x14ac:dyDescent="0.25">
      <c r="A71" s="6">
        <v>12</v>
      </c>
      <c r="B71" s="6">
        <v>1</v>
      </c>
      <c r="C71" s="2" t="s">
        <v>703</v>
      </c>
      <c r="D71" s="5">
        <v>290000</v>
      </c>
      <c r="E71" s="68">
        <v>415000</v>
      </c>
      <c r="G71" s="6">
        <v>22</v>
      </c>
      <c r="H71" s="6">
        <v>5</v>
      </c>
      <c r="I71" s="2" t="s">
        <v>1118</v>
      </c>
      <c r="J71" s="5">
        <v>500000</v>
      </c>
    </row>
    <row r="72" spans="1:10" x14ac:dyDescent="0.25">
      <c r="A72" s="6">
        <v>13</v>
      </c>
      <c r="B72" s="6">
        <v>1</v>
      </c>
      <c r="C72" s="2" t="s">
        <v>704</v>
      </c>
      <c r="D72" s="5">
        <v>600000</v>
      </c>
      <c r="E72" s="68">
        <v>700000</v>
      </c>
      <c r="G72" s="6">
        <v>23</v>
      </c>
      <c r="H72" s="6">
        <v>1</v>
      </c>
      <c r="I72" s="2" t="s">
        <v>1120</v>
      </c>
      <c r="J72" s="5">
        <v>150000</v>
      </c>
    </row>
    <row r="73" spans="1:10" x14ac:dyDescent="0.25">
      <c r="A73" s="6">
        <v>14</v>
      </c>
      <c r="B73" s="6">
        <v>1</v>
      </c>
      <c r="C73" s="2" t="s">
        <v>705</v>
      </c>
      <c r="D73" s="5">
        <v>252000</v>
      </c>
      <c r="E73" s="68">
        <v>210000</v>
      </c>
      <c r="G73" s="6">
        <v>24</v>
      </c>
      <c r="H73" s="6">
        <v>1</v>
      </c>
      <c r="I73" s="2" t="s">
        <v>1121</v>
      </c>
      <c r="J73" s="5">
        <v>280000</v>
      </c>
    </row>
    <row r="74" spans="1:10" x14ac:dyDescent="0.25">
      <c r="A74" s="6">
        <v>15</v>
      </c>
      <c r="B74" s="6">
        <v>1</v>
      </c>
      <c r="C74" s="2" t="s">
        <v>706</v>
      </c>
      <c r="D74" s="5">
        <v>100000</v>
      </c>
      <c r="E74" s="68">
        <v>45500</v>
      </c>
      <c r="G74" s="6">
        <v>25</v>
      </c>
      <c r="H74" s="6">
        <v>1</v>
      </c>
      <c r="I74" s="2" t="s">
        <v>1122</v>
      </c>
      <c r="J74" s="5">
        <v>30000</v>
      </c>
    </row>
    <row r="75" spans="1:10" ht="30" x14ac:dyDescent="0.25">
      <c r="A75" s="6">
        <v>16</v>
      </c>
      <c r="B75" s="6">
        <v>1</v>
      </c>
      <c r="C75" s="2" t="s">
        <v>707</v>
      </c>
      <c r="D75" s="5">
        <v>36000</v>
      </c>
      <c r="E75" s="68">
        <v>31500</v>
      </c>
      <c r="G75" s="6">
        <v>26</v>
      </c>
      <c r="H75" s="6">
        <v>1</v>
      </c>
      <c r="I75" s="13" t="s">
        <v>688</v>
      </c>
      <c r="J75" s="5">
        <v>650000</v>
      </c>
    </row>
    <row r="76" spans="1:10" x14ac:dyDescent="0.25">
      <c r="A76" s="6">
        <v>18</v>
      </c>
      <c r="B76" s="6">
        <v>3</v>
      </c>
      <c r="C76" s="2" t="s">
        <v>708</v>
      </c>
      <c r="D76" s="5">
        <v>241000</v>
      </c>
      <c r="E76" s="68">
        <v>280000</v>
      </c>
      <c r="G76" s="6">
        <v>27</v>
      </c>
      <c r="H76" s="6">
        <v>1</v>
      </c>
      <c r="I76" s="2" t="s">
        <v>716</v>
      </c>
      <c r="J76" s="5">
        <v>110000</v>
      </c>
    </row>
    <row r="77" spans="1:10" x14ac:dyDescent="0.25">
      <c r="A77" s="6">
        <v>19</v>
      </c>
      <c r="B77" s="6">
        <v>1</v>
      </c>
      <c r="C77" s="2" t="s">
        <v>709</v>
      </c>
      <c r="D77" s="5">
        <v>309000</v>
      </c>
      <c r="E77" s="68">
        <v>350000</v>
      </c>
      <c r="G77" s="6">
        <v>28</v>
      </c>
      <c r="H77" s="6">
        <v>1</v>
      </c>
      <c r="I77" s="2" t="s">
        <v>717</v>
      </c>
      <c r="J77" s="5">
        <v>170000</v>
      </c>
    </row>
    <row r="78" spans="1:10" x14ac:dyDescent="0.25">
      <c r="A78" s="6">
        <v>20</v>
      </c>
      <c r="B78" s="6">
        <v>1</v>
      </c>
      <c r="C78" s="2" t="s">
        <v>710</v>
      </c>
      <c r="D78" s="5">
        <v>340000</v>
      </c>
      <c r="E78" s="68">
        <v>266000</v>
      </c>
      <c r="G78" s="6">
        <v>29</v>
      </c>
      <c r="H78" s="6">
        <v>1</v>
      </c>
      <c r="I78" s="2" t="s">
        <v>1117</v>
      </c>
      <c r="J78" s="5">
        <v>215000</v>
      </c>
    </row>
    <row r="79" spans="1:10" x14ac:dyDescent="0.25">
      <c r="A79" s="6">
        <v>21</v>
      </c>
      <c r="B79" s="6">
        <v>3</v>
      </c>
      <c r="C79" s="2" t="s">
        <v>711</v>
      </c>
      <c r="D79" s="5">
        <v>45000</v>
      </c>
      <c r="E79" s="68">
        <v>90000</v>
      </c>
      <c r="G79" s="6">
        <v>30</v>
      </c>
      <c r="H79" s="6">
        <v>1</v>
      </c>
      <c r="I79" s="2" t="s">
        <v>1115</v>
      </c>
      <c r="J79" s="5">
        <v>385000</v>
      </c>
    </row>
    <row r="80" spans="1:10" x14ac:dyDescent="0.25">
      <c r="A80" s="6">
        <v>22</v>
      </c>
      <c r="B80" s="6">
        <v>3</v>
      </c>
      <c r="C80" s="2" t="s">
        <v>712</v>
      </c>
      <c r="D80" s="5">
        <v>225000</v>
      </c>
      <c r="E80" s="68">
        <v>250000</v>
      </c>
      <c r="G80" s="6">
        <v>31</v>
      </c>
      <c r="H80" s="6">
        <v>1</v>
      </c>
      <c r="I80" s="2" t="s">
        <v>1116</v>
      </c>
      <c r="J80" s="5">
        <v>40000</v>
      </c>
    </row>
    <row r="81" spans="1:10" x14ac:dyDescent="0.25">
      <c r="A81" s="6">
        <v>23</v>
      </c>
      <c r="B81" s="6">
        <v>5</v>
      </c>
      <c r="C81" s="2" t="s">
        <v>694</v>
      </c>
      <c r="D81" s="5">
        <v>470000</v>
      </c>
      <c r="E81" s="68">
        <v>500000</v>
      </c>
      <c r="G81" s="6">
        <v>32</v>
      </c>
      <c r="H81" s="6">
        <v>1</v>
      </c>
      <c r="I81" s="2" t="s">
        <v>689</v>
      </c>
      <c r="J81" s="5">
        <v>1000000</v>
      </c>
    </row>
    <row r="82" spans="1:10" ht="28.5" customHeight="1" x14ac:dyDescent="0.25">
      <c r="A82" s="6">
        <v>24</v>
      </c>
      <c r="B82" s="6">
        <v>1</v>
      </c>
      <c r="C82" s="2" t="s">
        <v>713</v>
      </c>
      <c r="D82" s="5">
        <v>50000</v>
      </c>
      <c r="E82" s="68">
        <v>150000</v>
      </c>
      <c r="G82" s="6">
        <v>33</v>
      </c>
      <c r="H82" s="6">
        <v>1</v>
      </c>
      <c r="I82" s="13" t="s">
        <v>690</v>
      </c>
      <c r="J82" s="5">
        <v>2800000</v>
      </c>
    </row>
    <row r="83" spans="1:10" x14ac:dyDescent="0.25">
      <c r="A83" s="6">
        <v>25</v>
      </c>
      <c r="B83" s="6">
        <v>1</v>
      </c>
      <c r="C83" s="2" t="s">
        <v>714</v>
      </c>
      <c r="D83" s="5">
        <v>50000</v>
      </c>
      <c r="E83" s="68">
        <v>280000</v>
      </c>
      <c r="G83" s="6">
        <v>34</v>
      </c>
      <c r="H83" s="6">
        <v>1</v>
      </c>
      <c r="I83" s="2" t="s">
        <v>720</v>
      </c>
      <c r="J83" s="5">
        <v>30000</v>
      </c>
    </row>
    <row r="84" spans="1:10" x14ac:dyDescent="0.25">
      <c r="A84" s="6">
        <v>26</v>
      </c>
      <c r="B84" s="6">
        <v>1</v>
      </c>
      <c r="C84" s="2" t="s">
        <v>715</v>
      </c>
      <c r="D84" s="5">
        <v>0</v>
      </c>
      <c r="E84" s="68">
        <v>30000</v>
      </c>
      <c r="G84" s="190" t="s">
        <v>50</v>
      </c>
      <c r="H84" s="190"/>
      <c r="I84" s="190"/>
      <c r="J84" s="29">
        <f>SUM(J50:J83)</f>
        <v>17695000</v>
      </c>
    </row>
    <row r="85" spans="1:10" ht="30" x14ac:dyDescent="0.25">
      <c r="A85" s="6">
        <v>27</v>
      </c>
      <c r="B85" s="6">
        <v>1</v>
      </c>
      <c r="C85" s="13" t="s">
        <v>688</v>
      </c>
      <c r="D85" s="5">
        <v>450000</v>
      </c>
      <c r="E85" s="68">
        <v>650000</v>
      </c>
      <c r="G85" s="239" t="s">
        <v>1113</v>
      </c>
      <c r="H85" s="239"/>
      <c r="I85" s="239"/>
      <c r="J85" s="109">
        <v>4000000</v>
      </c>
    </row>
    <row r="86" spans="1:10" x14ac:dyDescent="0.25">
      <c r="A86" s="6">
        <v>28</v>
      </c>
      <c r="B86" s="6">
        <v>1</v>
      </c>
      <c r="C86" s="2" t="s">
        <v>716</v>
      </c>
      <c r="D86" s="5">
        <v>87150</v>
      </c>
      <c r="E86" s="68">
        <v>110000</v>
      </c>
      <c r="G86" s="239" t="s">
        <v>1114</v>
      </c>
      <c r="H86" s="239"/>
      <c r="I86" s="239"/>
      <c r="J86" s="109">
        <v>3000000</v>
      </c>
    </row>
    <row r="87" spans="1:10" x14ac:dyDescent="0.25">
      <c r="A87" s="6">
        <v>29</v>
      </c>
      <c r="B87" s="6">
        <v>1</v>
      </c>
      <c r="C87" s="2" t="s">
        <v>717</v>
      </c>
      <c r="D87" s="5">
        <v>133000</v>
      </c>
      <c r="E87" s="68">
        <v>170000</v>
      </c>
      <c r="G87" s="239" t="s">
        <v>1112</v>
      </c>
      <c r="H87" s="239"/>
      <c r="I87" s="239"/>
      <c r="J87" s="109">
        <v>2500000</v>
      </c>
    </row>
    <row r="88" spans="1:10" x14ac:dyDescent="0.25">
      <c r="A88" s="6">
        <v>30</v>
      </c>
      <c r="B88" s="92">
        <v>1</v>
      </c>
      <c r="C88" s="96" t="s">
        <v>718</v>
      </c>
      <c r="D88" s="5">
        <v>150774</v>
      </c>
      <c r="E88" s="107">
        <v>215000</v>
      </c>
      <c r="G88" s="241" t="s">
        <v>135</v>
      </c>
      <c r="H88" s="241"/>
      <c r="I88" s="241"/>
      <c r="J88" s="138">
        <f>J84-J85-J86-J87</f>
        <v>8195000</v>
      </c>
    </row>
    <row r="89" spans="1:10" x14ac:dyDescent="0.25">
      <c r="A89" s="6">
        <v>31</v>
      </c>
      <c r="B89" s="6">
        <v>1</v>
      </c>
      <c r="C89" s="2" t="s">
        <v>719</v>
      </c>
      <c r="D89" s="5">
        <v>268000</v>
      </c>
      <c r="E89" s="68">
        <v>385000</v>
      </c>
      <c r="G89" s="240" t="s">
        <v>1386</v>
      </c>
      <c r="H89" s="240"/>
      <c r="I89" s="240"/>
      <c r="J89" s="154">
        <v>2800000</v>
      </c>
    </row>
    <row r="90" spans="1:10" x14ac:dyDescent="0.25">
      <c r="A90" s="92">
        <v>32</v>
      </c>
      <c r="B90" s="6">
        <v>1</v>
      </c>
      <c r="C90" s="2" t="s">
        <v>687</v>
      </c>
      <c r="D90" s="5">
        <v>25000</v>
      </c>
      <c r="E90" s="68">
        <v>40000</v>
      </c>
    </row>
    <row r="91" spans="1:10" x14ac:dyDescent="0.25">
      <c r="A91" s="6">
        <v>33</v>
      </c>
      <c r="B91" s="6">
        <v>1</v>
      </c>
      <c r="C91" s="2" t="s">
        <v>689</v>
      </c>
      <c r="D91" s="5">
        <v>600000</v>
      </c>
      <c r="E91" s="68">
        <v>1000000</v>
      </c>
    </row>
    <row r="92" spans="1:10" ht="45" x14ac:dyDescent="0.25">
      <c r="A92" s="6">
        <v>34</v>
      </c>
      <c r="B92" s="6">
        <v>1</v>
      </c>
      <c r="C92" s="13" t="s">
        <v>690</v>
      </c>
      <c r="D92" s="5">
        <v>0</v>
      </c>
      <c r="E92" s="68">
        <v>2800000</v>
      </c>
    </row>
    <row r="93" spans="1:10" x14ac:dyDescent="0.25">
      <c r="A93" s="92">
        <v>35</v>
      </c>
      <c r="B93" s="6">
        <v>1</v>
      </c>
      <c r="C93" s="2" t="s">
        <v>720</v>
      </c>
      <c r="D93" s="5">
        <v>30000</v>
      </c>
      <c r="E93" s="68">
        <v>50000</v>
      </c>
    </row>
    <row r="94" spans="1:10" x14ac:dyDescent="0.25">
      <c r="A94" s="92">
        <v>36</v>
      </c>
      <c r="B94" s="6">
        <v>1</v>
      </c>
      <c r="C94" s="2" t="s">
        <v>819</v>
      </c>
      <c r="D94" s="5">
        <v>30000</v>
      </c>
      <c r="E94" s="68"/>
      <c r="F94" s="61"/>
    </row>
    <row r="95" spans="1:10" x14ac:dyDescent="0.25">
      <c r="A95" s="200" t="s">
        <v>50</v>
      </c>
      <c r="B95" s="200"/>
      <c r="C95" s="200"/>
      <c r="D95" s="29">
        <f>SUM(D60:D94)</f>
        <v>10760524</v>
      </c>
      <c r="E95" s="108">
        <f>SUM(E60:E94)</f>
        <v>17715000</v>
      </c>
      <c r="F95" s="24"/>
    </row>
    <row r="96" spans="1:10" x14ac:dyDescent="0.25">
      <c r="A96" s="25"/>
      <c r="B96" s="25"/>
      <c r="C96" s="25"/>
      <c r="D96" s="24"/>
      <c r="E96" s="24"/>
    </row>
    <row r="97" spans="1:6" x14ac:dyDescent="0.25">
      <c r="A97" s="1"/>
      <c r="B97" s="1"/>
    </row>
    <row r="98" spans="1:6" x14ac:dyDescent="0.25">
      <c r="A98" s="1"/>
      <c r="B98" s="1"/>
      <c r="C98" s="65" t="s">
        <v>4</v>
      </c>
      <c r="D98" s="66">
        <f>D95</f>
        <v>10760524</v>
      </c>
    </row>
    <row r="99" spans="1:6" x14ac:dyDescent="0.25">
      <c r="B99" s="1"/>
      <c r="C99" s="94" t="s">
        <v>43</v>
      </c>
      <c r="D99" s="95">
        <f>E95</f>
        <v>17715000</v>
      </c>
    </row>
    <row r="100" spans="1:6" x14ac:dyDescent="0.25">
      <c r="B100" s="1"/>
      <c r="C100" s="63" t="s">
        <v>148</v>
      </c>
      <c r="D100" s="64">
        <f>D99-D98</f>
        <v>6954476</v>
      </c>
    </row>
    <row r="101" spans="1:6" x14ac:dyDescent="0.25">
      <c r="B101" s="1"/>
    </row>
    <row r="102" spans="1:6" x14ac:dyDescent="0.25">
      <c r="A102" s="25"/>
    </row>
    <row r="105" spans="1:6" x14ac:dyDescent="0.25">
      <c r="B105" s="25"/>
      <c r="C105" s="25"/>
      <c r="D105" s="24"/>
      <c r="F105" s="24"/>
    </row>
    <row r="106" spans="1:6" x14ac:dyDescent="0.25">
      <c r="E106" s="24"/>
    </row>
  </sheetData>
  <mergeCells count="29">
    <mergeCell ref="G88:I88"/>
    <mergeCell ref="A17:C17"/>
    <mergeCell ref="A1:E7"/>
    <mergeCell ref="A8:C8"/>
    <mergeCell ref="D8:E8"/>
    <mergeCell ref="A9:C9"/>
    <mergeCell ref="D9:E9"/>
    <mergeCell ref="A10:E10"/>
    <mergeCell ref="H1:K7"/>
    <mergeCell ref="H10:K10"/>
    <mergeCell ref="H14:J14"/>
    <mergeCell ref="H8:J8"/>
    <mergeCell ref="H9:J9"/>
    <mergeCell ref="A95:C95"/>
    <mergeCell ref="G46:I46"/>
    <mergeCell ref="G47:I47"/>
    <mergeCell ref="G84:I84"/>
    <mergeCell ref="G40:J45"/>
    <mergeCell ref="G48:J48"/>
    <mergeCell ref="A58:E58"/>
    <mergeCell ref="A50:E55"/>
    <mergeCell ref="A56:C56"/>
    <mergeCell ref="D56:E56"/>
    <mergeCell ref="A57:C57"/>
    <mergeCell ref="D57:E57"/>
    <mergeCell ref="G85:I85"/>
    <mergeCell ref="G89:I89"/>
    <mergeCell ref="G86:I86"/>
    <mergeCell ref="G87:I87"/>
  </mergeCell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944D6-5EAD-46EC-A22D-CD7C2A3A1E19}">
  <dimension ref="A1:J56"/>
  <sheetViews>
    <sheetView topLeftCell="A40" workbookViewId="0">
      <selection activeCell="A52" sqref="A52"/>
    </sheetView>
  </sheetViews>
  <sheetFormatPr defaultRowHeight="15" x14ac:dyDescent="0.25"/>
  <cols>
    <col min="3" max="3" width="46.42578125" customWidth="1"/>
    <col min="4" max="4" width="14.5703125" style="4" customWidth="1"/>
    <col min="5" max="5" width="12" style="4" customWidth="1"/>
    <col min="9" max="9" width="37.42578125" customWidth="1"/>
    <col min="10" max="10" width="15" customWidth="1"/>
  </cols>
  <sheetData>
    <row r="1" spans="1:10" x14ac:dyDescent="0.25">
      <c r="A1" s="170"/>
      <c r="B1" s="170"/>
      <c r="C1" s="170"/>
      <c r="D1" s="170"/>
      <c r="E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E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E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E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E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E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E7" s="170"/>
      <c r="G7" s="170"/>
      <c r="H7" s="170"/>
      <c r="I7" s="170"/>
      <c r="J7" s="170"/>
    </row>
    <row r="8" spans="1:10" x14ac:dyDescent="0.25">
      <c r="A8" s="188" t="s">
        <v>592</v>
      </c>
      <c r="B8" s="188"/>
      <c r="C8" s="188"/>
      <c r="D8" s="210" t="s">
        <v>488</v>
      </c>
      <c r="E8" s="210"/>
      <c r="G8" s="211" t="s">
        <v>592</v>
      </c>
      <c r="H8" s="212"/>
      <c r="I8" s="212"/>
      <c r="J8" s="76" t="s">
        <v>611</v>
      </c>
    </row>
    <row r="9" spans="1:10" x14ac:dyDescent="0.25">
      <c r="A9" s="188" t="s">
        <v>593</v>
      </c>
      <c r="B9" s="188"/>
      <c r="C9" s="188"/>
      <c r="D9" s="210" t="s">
        <v>288</v>
      </c>
      <c r="E9" s="210"/>
      <c r="G9" s="211" t="s">
        <v>610</v>
      </c>
      <c r="H9" s="212"/>
      <c r="I9" s="216"/>
      <c r="J9" s="76" t="s">
        <v>288</v>
      </c>
    </row>
    <row r="10" spans="1:10" x14ac:dyDescent="0.25">
      <c r="A10" s="189" t="s">
        <v>609</v>
      </c>
      <c r="B10" s="189"/>
      <c r="C10" s="189"/>
      <c r="D10" s="189"/>
      <c r="E10" s="189"/>
      <c r="G10" s="213" t="s">
        <v>458</v>
      </c>
      <c r="H10" s="214"/>
      <c r="I10" s="214"/>
      <c r="J10" s="215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1</v>
      </c>
      <c r="C12" s="2" t="s">
        <v>604</v>
      </c>
      <c r="D12" s="20">
        <v>610000</v>
      </c>
      <c r="E12" s="20">
        <v>850000</v>
      </c>
      <c r="G12" s="6">
        <v>1</v>
      </c>
      <c r="H12" s="6">
        <v>1</v>
      </c>
      <c r="I12" s="2" t="s">
        <v>604</v>
      </c>
      <c r="J12" s="20">
        <v>850000</v>
      </c>
    </row>
    <row r="13" spans="1:10" x14ac:dyDescent="0.25">
      <c r="A13" s="6">
        <v>2</v>
      </c>
      <c r="B13" s="6">
        <v>2</v>
      </c>
      <c r="C13" s="2" t="s">
        <v>596</v>
      </c>
      <c r="D13" s="20">
        <v>120000</v>
      </c>
      <c r="E13" s="20">
        <v>160000</v>
      </c>
      <c r="G13" s="6">
        <v>2</v>
      </c>
      <c r="H13" s="6">
        <v>2</v>
      </c>
      <c r="I13" s="2" t="s">
        <v>596</v>
      </c>
      <c r="J13" s="20">
        <v>160000</v>
      </c>
    </row>
    <row r="14" spans="1:10" x14ac:dyDescent="0.25">
      <c r="A14" s="6">
        <v>3</v>
      </c>
      <c r="B14" s="6">
        <v>2</v>
      </c>
      <c r="C14" s="2" t="s">
        <v>597</v>
      </c>
      <c r="D14" s="20">
        <v>130000</v>
      </c>
      <c r="E14" s="20">
        <v>180000</v>
      </c>
      <c r="G14" s="6">
        <v>3</v>
      </c>
      <c r="H14" s="6">
        <v>2</v>
      </c>
      <c r="I14" s="2" t="s">
        <v>597</v>
      </c>
      <c r="J14" s="20">
        <v>180000</v>
      </c>
    </row>
    <row r="15" spans="1:10" x14ac:dyDescent="0.25">
      <c r="A15" s="6">
        <v>4</v>
      </c>
      <c r="B15" s="6">
        <v>2</v>
      </c>
      <c r="C15" s="2" t="s">
        <v>598</v>
      </c>
      <c r="D15" s="20">
        <v>70000</v>
      </c>
      <c r="E15" s="20">
        <v>100000</v>
      </c>
      <c r="G15" s="6">
        <v>4</v>
      </c>
      <c r="H15" s="6">
        <v>2</v>
      </c>
      <c r="I15" s="2" t="s">
        <v>598</v>
      </c>
      <c r="J15" s="20">
        <v>100000</v>
      </c>
    </row>
    <row r="16" spans="1:10" x14ac:dyDescent="0.25">
      <c r="A16" s="6">
        <v>5</v>
      </c>
      <c r="B16" s="6">
        <v>2</v>
      </c>
      <c r="C16" s="2" t="s">
        <v>599</v>
      </c>
      <c r="D16" s="20">
        <v>44000</v>
      </c>
      <c r="E16" s="20">
        <v>70000</v>
      </c>
      <c r="G16" s="6">
        <v>5</v>
      </c>
      <c r="H16" s="6">
        <v>2</v>
      </c>
      <c r="I16" s="2" t="s">
        <v>599</v>
      </c>
      <c r="J16" s="20">
        <v>75000</v>
      </c>
    </row>
    <row r="17" spans="1:10" x14ac:dyDescent="0.25">
      <c r="A17" s="6">
        <v>6</v>
      </c>
      <c r="B17" s="6">
        <v>2</v>
      </c>
      <c r="C17" s="2" t="s">
        <v>600</v>
      </c>
      <c r="D17" s="20">
        <v>60000</v>
      </c>
      <c r="E17" s="20">
        <v>100000</v>
      </c>
      <c r="G17" s="6">
        <v>6</v>
      </c>
      <c r="H17" s="6">
        <v>2</v>
      </c>
      <c r="I17" s="2" t="s">
        <v>600</v>
      </c>
      <c r="J17" s="20">
        <v>100000</v>
      </c>
    </row>
    <row r="18" spans="1:10" x14ac:dyDescent="0.25">
      <c r="A18" s="6">
        <v>7</v>
      </c>
      <c r="B18" s="6">
        <v>2</v>
      </c>
      <c r="C18" s="2" t="s">
        <v>601</v>
      </c>
      <c r="D18" s="20">
        <v>80000</v>
      </c>
      <c r="E18" s="20">
        <v>120000</v>
      </c>
      <c r="G18" s="6">
        <v>7</v>
      </c>
      <c r="H18" s="6">
        <v>2</v>
      </c>
      <c r="I18" s="2" t="s">
        <v>601</v>
      </c>
      <c r="J18" s="20">
        <v>130000</v>
      </c>
    </row>
    <row r="19" spans="1:10" x14ac:dyDescent="0.25">
      <c r="A19" s="6">
        <v>8</v>
      </c>
      <c r="B19" s="6">
        <v>2</v>
      </c>
      <c r="C19" s="2" t="s">
        <v>602</v>
      </c>
      <c r="D19" s="20">
        <v>30000</v>
      </c>
      <c r="E19" s="20">
        <v>60000</v>
      </c>
      <c r="G19" s="6">
        <v>8</v>
      </c>
      <c r="H19" s="6">
        <v>2</v>
      </c>
      <c r="I19" s="2" t="s">
        <v>602</v>
      </c>
      <c r="J19" s="20">
        <v>60000</v>
      </c>
    </row>
    <row r="20" spans="1:10" x14ac:dyDescent="0.25">
      <c r="A20" s="6">
        <v>9</v>
      </c>
      <c r="B20" s="6">
        <v>1</v>
      </c>
      <c r="C20" s="2" t="s">
        <v>603</v>
      </c>
      <c r="D20" s="20">
        <v>280000</v>
      </c>
      <c r="E20" s="20">
        <v>350000</v>
      </c>
      <c r="G20" s="6">
        <v>9</v>
      </c>
      <c r="H20" s="6">
        <v>1</v>
      </c>
      <c r="I20" s="2" t="s">
        <v>603</v>
      </c>
      <c r="J20" s="20">
        <v>350000</v>
      </c>
    </row>
    <row r="21" spans="1:10" x14ac:dyDescent="0.25">
      <c r="A21" s="6">
        <v>10</v>
      </c>
      <c r="B21" s="6">
        <v>1</v>
      </c>
      <c r="C21" s="2" t="s">
        <v>595</v>
      </c>
      <c r="D21" s="20">
        <v>195000</v>
      </c>
      <c r="E21" s="20">
        <v>240000</v>
      </c>
      <c r="G21" s="6">
        <v>10</v>
      </c>
      <c r="H21" s="6">
        <v>1</v>
      </c>
      <c r="I21" s="2" t="s">
        <v>595</v>
      </c>
      <c r="J21" s="20">
        <v>240000</v>
      </c>
    </row>
    <row r="22" spans="1:10" x14ac:dyDescent="0.25">
      <c r="A22" s="6">
        <v>11</v>
      </c>
      <c r="B22" s="6">
        <v>1</v>
      </c>
      <c r="C22" s="2" t="s">
        <v>607</v>
      </c>
      <c r="D22" s="20">
        <v>20000</v>
      </c>
      <c r="E22" s="20">
        <v>50000</v>
      </c>
      <c r="G22" s="6">
        <v>11</v>
      </c>
      <c r="H22" s="6">
        <v>1</v>
      </c>
      <c r="I22" s="2" t="s">
        <v>607</v>
      </c>
      <c r="J22" s="20">
        <v>50000</v>
      </c>
    </row>
    <row r="23" spans="1:10" x14ac:dyDescent="0.25">
      <c r="A23" s="6">
        <v>12</v>
      </c>
      <c r="B23" s="6" t="s">
        <v>467</v>
      </c>
      <c r="C23" s="2" t="s">
        <v>605</v>
      </c>
      <c r="D23" s="20">
        <v>230000</v>
      </c>
      <c r="E23" s="20">
        <v>280000</v>
      </c>
      <c r="G23" s="6">
        <v>12</v>
      </c>
      <c r="H23" s="6" t="s">
        <v>467</v>
      </c>
      <c r="I23" s="2" t="s">
        <v>605</v>
      </c>
      <c r="J23" s="20">
        <v>280000</v>
      </c>
    </row>
    <row r="24" spans="1:10" x14ac:dyDescent="0.25">
      <c r="A24" s="6">
        <v>13</v>
      </c>
      <c r="B24" s="6">
        <v>1</v>
      </c>
      <c r="C24" s="2" t="s">
        <v>606</v>
      </c>
      <c r="D24" s="20">
        <v>180000</v>
      </c>
      <c r="E24" s="20">
        <v>220000</v>
      </c>
      <c r="G24" s="6">
        <v>13</v>
      </c>
      <c r="H24" s="6">
        <v>1</v>
      </c>
      <c r="I24" s="2" t="s">
        <v>606</v>
      </c>
      <c r="J24" s="20">
        <v>220000</v>
      </c>
    </row>
    <row r="25" spans="1:10" x14ac:dyDescent="0.25">
      <c r="A25" s="6">
        <v>14</v>
      </c>
      <c r="B25" s="6">
        <v>1</v>
      </c>
      <c r="C25" s="2" t="s">
        <v>277</v>
      </c>
      <c r="D25" s="20">
        <v>100000</v>
      </c>
      <c r="E25" s="20">
        <v>100000</v>
      </c>
      <c r="G25" s="6">
        <v>14</v>
      </c>
      <c r="H25" s="6">
        <v>1</v>
      </c>
      <c r="I25" s="2" t="s">
        <v>277</v>
      </c>
      <c r="J25" s="20">
        <v>100000</v>
      </c>
    </row>
    <row r="26" spans="1:10" x14ac:dyDescent="0.25">
      <c r="A26" s="6">
        <v>15</v>
      </c>
      <c r="B26" s="6">
        <v>1</v>
      </c>
      <c r="C26" s="2" t="s">
        <v>608</v>
      </c>
      <c r="D26" s="20">
        <v>0</v>
      </c>
      <c r="E26" s="20">
        <v>1200000</v>
      </c>
      <c r="G26" s="6">
        <v>15</v>
      </c>
      <c r="H26" s="6">
        <v>1</v>
      </c>
      <c r="I26" s="2" t="s">
        <v>608</v>
      </c>
      <c r="J26" s="20">
        <v>1200000</v>
      </c>
    </row>
    <row r="27" spans="1:10" x14ac:dyDescent="0.25">
      <c r="A27" s="6">
        <v>16</v>
      </c>
      <c r="B27" s="6">
        <v>1</v>
      </c>
      <c r="C27" s="2" t="s">
        <v>576</v>
      </c>
      <c r="D27" s="20">
        <v>0</v>
      </c>
      <c r="E27" s="20">
        <v>0</v>
      </c>
      <c r="G27" s="6">
        <v>16</v>
      </c>
      <c r="H27" s="6">
        <v>1</v>
      </c>
      <c r="I27" s="2" t="s">
        <v>576</v>
      </c>
      <c r="J27" s="20">
        <v>0</v>
      </c>
    </row>
    <row r="28" spans="1:10" x14ac:dyDescent="0.25">
      <c r="A28" s="190" t="s">
        <v>157</v>
      </c>
      <c r="B28" s="190"/>
      <c r="C28" s="190"/>
      <c r="D28" s="29">
        <f>SUM(D12:D27)</f>
        <v>2149000</v>
      </c>
      <c r="E28" s="29">
        <f>SUM(E12:E27)</f>
        <v>4080000</v>
      </c>
      <c r="G28" s="222" t="s">
        <v>470</v>
      </c>
      <c r="H28" s="223"/>
      <c r="I28" s="224"/>
      <c r="J28" s="29">
        <f>SUM(J12:J27)</f>
        <v>4095000</v>
      </c>
    </row>
    <row r="29" spans="1:10" ht="15" customHeight="1" x14ac:dyDescent="0.25">
      <c r="G29" s="201" t="s">
        <v>612</v>
      </c>
      <c r="H29" s="201"/>
      <c r="I29" s="201"/>
      <c r="J29" s="201"/>
    </row>
    <row r="30" spans="1:10" x14ac:dyDescent="0.25">
      <c r="G30" s="201"/>
      <c r="H30" s="201"/>
      <c r="I30" s="201"/>
      <c r="J30" s="201"/>
    </row>
    <row r="31" spans="1:10" x14ac:dyDescent="0.25">
      <c r="C31" s="41" t="s">
        <v>0</v>
      </c>
      <c r="D31" s="42">
        <f>D28</f>
        <v>2149000</v>
      </c>
      <c r="G31" s="201"/>
      <c r="H31" s="201"/>
      <c r="I31" s="201"/>
      <c r="J31" s="201"/>
    </row>
    <row r="32" spans="1:10" x14ac:dyDescent="0.25">
      <c r="C32" s="41" t="s">
        <v>43</v>
      </c>
      <c r="D32" s="42">
        <f>E28</f>
        <v>4080000</v>
      </c>
      <c r="G32" s="201"/>
      <c r="H32" s="201"/>
      <c r="I32" s="201"/>
      <c r="J32" s="201"/>
    </row>
    <row r="33" spans="1:10" x14ac:dyDescent="0.25">
      <c r="C33" s="72" t="s">
        <v>492</v>
      </c>
      <c r="D33" s="73">
        <f>D32-D31</f>
        <v>1931000</v>
      </c>
      <c r="G33" s="194" t="s">
        <v>619</v>
      </c>
      <c r="H33" s="194"/>
      <c r="I33" s="194"/>
      <c r="J33" s="194"/>
    </row>
    <row r="42" spans="1:10" x14ac:dyDescent="0.25">
      <c r="A42" s="170" t="s">
        <v>53</v>
      </c>
      <c r="B42" s="170"/>
      <c r="C42" s="170"/>
      <c r="D42" s="170"/>
    </row>
    <row r="43" spans="1:10" x14ac:dyDescent="0.25">
      <c r="A43" s="170"/>
      <c r="B43" s="170"/>
      <c r="C43" s="170"/>
      <c r="D43" s="170"/>
    </row>
    <row r="44" spans="1:10" x14ac:dyDescent="0.25">
      <c r="A44" s="170"/>
      <c r="B44" s="170"/>
      <c r="C44" s="170"/>
      <c r="D44" s="170"/>
    </row>
    <row r="45" spans="1:10" x14ac:dyDescent="0.25">
      <c r="A45" s="170"/>
      <c r="B45" s="170"/>
      <c r="C45" s="170"/>
      <c r="D45" s="170"/>
    </row>
    <row r="46" spans="1:10" x14ac:dyDescent="0.25">
      <c r="A46" s="170"/>
      <c r="B46" s="170"/>
      <c r="C46" s="170"/>
      <c r="D46" s="170"/>
    </row>
    <row r="47" spans="1:10" x14ac:dyDescent="0.25">
      <c r="A47" s="170"/>
      <c r="B47" s="170"/>
      <c r="C47" s="170"/>
      <c r="D47" s="170"/>
    </row>
    <row r="48" spans="1:10" x14ac:dyDescent="0.25">
      <c r="A48" s="170"/>
      <c r="B48" s="170"/>
      <c r="C48" s="170"/>
      <c r="D48" s="170"/>
    </row>
    <row r="49" spans="1:4" x14ac:dyDescent="0.25">
      <c r="A49" s="211" t="s">
        <v>592</v>
      </c>
      <c r="B49" s="212"/>
      <c r="C49" s="212"/>
      <c r="D49" s="76" t="s">
        <v>611</v>
      </c>
    </row>
    <row r="50" spans="1:4" x14ac:dyDescent="0.25">
      <c r="A50" s="211" t="s">
        <v>610</v>
      </c>
      <c r="B50" s="212"/>
      <c r="C50" s="216"/>
      <c r="D50" s="76" t="s">
        <v>288</v>
      </c>
    </row>
    <row r="51" spans="1:4" x14ac:dyDescent="0.25">
      <c r="A51" s="213" t="s">
        <v>893</v>
      </c>
      <c r="B51" s="214"/>
      <c r="C51" s="214"/>
      <c r="D51" s="215"/>
    </row>
    <row r="52" spans="1:4" x14ac:dyDescent="0.25">
      <c r="A52" s="44" t="s">
        <v>14</v>
      </c>
      <c r="B52" s="44" t="s">
        <v>179</v>
      </c>
      <c r="C52" s="44" t="s">
        <v>110</v>
      </c>
      <c r="D52" s="45" t="s">
        <v>111</v>
      </c>
    </row>
    <row r="53" spans="1:4" x14ac:dyDescent="0.25">
      <c r="A53" s="6">
        <v>1</v>
      </c>
      <c r="B53" s="6">
        <v>1</v>
      </c>
      <c r="C53" s="2" t="s">
        <v>890</v>
      </c>
      <c r="D53" s="5">
        <v>200000</v>
      </c>
    </row>
    <row r="54" spans="1:4" x14ac:dyDescent="0.25">
      <c r="A54" s="6">
        <v>2</v>
      </c>
      <c r="B54" s="6">
        <v>1</v>
      </c>
      <c r="C54" s="2" t="s">
        <v>892</v>
      </c>
      <c r="D54" s="5">
        <v>100000</v>
      </c>
    </row>
    <row r="55" spans="1:4" x14ac:dyDescent="0.25">
      <c r="A55" s="6">
        <v>3</v>
      </c>
      <c r="B55" s="6">
        <v>1</v>
      </c>
      <c r="C55" s="2" t="s">
        <v>891</v>
      </c>
      <c r="D55" s="5">
        <v>0</v>
      </c>
    </row>
    <row r="56" spans="1:4" x14ac:dyDescent="0.25">
      <c r="A56" s="219" t="s">
        <v>195</v>
      </c>
      <c r="B56" s="220"/>
      <c r="C56" s="221"/>
      <c r="D56" s="64">
        <f>D53+D54</f>
        <v>300000</v>
      </c>
    </row>
  </sheetData>
  <mergeCells count="19">
    <mergeCell ref="A42:D48"/>
    <mergeCell ref="A49:C49"/>
    <mergeCell ref="A50:C50"/>
    <mergeCell ref="A51:D51"/>
    <mergeCell ref="A56:C56"/>
    <mergeCell ref="G33:J33"/>
    <mergeCell ref="G29:J32"/>
    <mergeCell ref="G1:J7"/>
    <mergeCell ref="G8:I8"/>
    <mergeCell ref="G9:I9"/>
    <mergeCell ref="G10:J10"/>
    <mergeCell ref="A28:C28"/>
    <mergeCell ref="G28:I28"/>
    <mergeCell ref="A1:E7"/>
    <mergeCell ref="A8:C8"/>
    <mergeCell ref="D8:E8"/>
    <mergeCell ref="A9:C9"/>
    <mergeCell ref="D9:E9"/>
    <mergeCell ref="A10:E10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26CE-D087-4403-A6EA-A27366CACAD7}">
  <dimension ref="A1:J43"/>
  <sheetViews>
    <sheetView topLeftCell="A24" workbookViewId="0">
      <selection activeCell="G1" sqref="G1:J43"/>
    </sheetView>
  </sheetViews>
  <sheetFormatPr defaultRowHeight="15" x14ac:dyDescent="0.25"/>
  <cols>
    <col min="3" max="3" width="45.85546875" customWidth="1"/>
    <col min="9" max="9" width="42.5703125" customWidth="1"/>
    <col min="10" max="10" width="15" customWidth="1"/>
  </cols>
  <sheetData>
    <row r="1" spans="1:10" x14ac:dyDescent="0.25">
      <c r="A1" s="170"/>
      <c r="B1" s="170"/>
      <c r="C1" s="170"/>
      <c r="D1" s="170"/>
      <c r="E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E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E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E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E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E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E7" s="170"/>
      <c r="G7" s="170"/>
      <c r="H7" s="170"/>
      <c r="I7" s="170"/>
      <c r="J7" s="170"/>
    </row>
    <row r="8" spans="1:10" x14ac:dyDescent="0.25">
      <c r="A8" s="188" t="s">
        <v>684</v>
      </c>
      <c r="B8" s="188"/>
      <c r="C8" s="188"/>
      <c r="D8" s="210" t="s">
        <v>292</v>
      </c>
      <c r="E8" s="210"/>
      <c r="G8" s="211" t="s">
        <v>730</v>
      </c>
      <c r="H8" s="212"/>
      <c r="I8" s="212"/>
      <c r="J8" s="76" t="s">
        <v>615</v>
      </c>
    </row>
    <row r="9" spans="1:10" x14ac:dyDescent="0.25">
      <c r="A9" s="188" t="s">
        <v>685</v>
      </c>
      <c r="B9" s="188"/>
      <c r="C9" s="188"/>
      <c r="D9" s="210" t="s">
        <v>288</v>
      </c>
      <c r="E9" s="210"/>
      <c r="G9" s="211" t="s">
        <v>731</v>
      </c>
      <c r="H9" s="212"/>
      <c r="I9" s="216"/>
      <c r="J9" s="76" t="s">
        <v>288</v>
      </c>
    </row>
    <row r="10" spans="1:10" x14ac:dyDescent="0.25">
      <c r="A10" s="189" t="s">
        <v>646</v>
      </c>
      <c r="B10" s="189"/>
      <c r="C10" s="189"/>
      <c r="D10" s="189"/>
      <c r="E10" s="189"/>
      <c r="G10" s="213" t="s">
        <v>646</v>
      </c>
      <c r="H10" s="214"/>
      <c r="I10" s="214"/>
      <c r="J10" s="215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1</v>
      </c>
      <c r="C12" s="2" t="s">
        <v>647</v>
      </c>
      <c r="D12" s="5">
        <v>120000</v>
      </c>
      <c r="E12" s="5">
        <v>180000</v>
      </c>
      <c r="G12" s="6">
        <v>1</v>
      </c>
      <c r="H12" s="6">
        <v>1</v>
      </c>
      <c r="I12" s="2" t="s">
        <v>647</v>
      </c>
      <c r="J12" s="5">
        <v>180000</v>
      </c>
    </row>
    <row r="13" spans="1:10" x14ac:dyDescent="0.25">
      <c r="A13" s="6">
        <v>2</v>
      </c>
      <c r="B13" s="6">
        <v>4</v>
      </c>
      <c r="C13" s="2" t="s">
        <v>648</v>
      </c>
      <c r="D13" s="5">
        <v>20000</v>
      </c>
      <c r="E13" s="5">
        <v>40000</v>
      </c>
      <c r="G13" s="6">
        <v>2</v>
      </c>
      <c r="H13" s="6">
        <v>4</v>
      </c>
      <c r="I13" s="2" t="s">
        <v>648</v>
      </c>
      <c r="J13" s="5">
        <v>40000</v>
      </c>
    </row>
    <row r="14" spans="1:10" x14ac:dyDescent="0.25">
      <c r="A14" s="6">
        <v>3</v>
      </c>
      <c r="B14" s="6">
        <v>1</v>
      </c>
      <c r="C14" s="2" t="s">
        <v>649</v>
      </c>
      <c r="D14" s="5">
        <v>20000</v>
      </c>
      <c r="E14" s="5">
        <v>35000</v>
      </c>
      <c r="G14" s="6">
        <v>3</v>
      </c>
      <c r="H14" s="6">
        <v>1</v>
      </c>
      <c r="I14" s="2" t="s">
        <v>649</v>
      </c>
      <c r="J14" s="5">
        <v>35000</v>
      </c>
    </row>
    <row r="15" spans="1:10" x14ac:dyDescent="0.25">
      <c r="A15" s="6">
        <v>4</v>
      </c>
      <c r="B15" s="6">
        <v>1</v>
      </c>
      <c r="C15" s="2" t="s">
        <v>2</v>
      </c>
      <c r="D15" s="5">
        <v>45000</v>
      </c>
      <c r="E15" s="5">
        <v>75000</v>
      </c>
      <c r="G15" s="6">
        <v>4</v>
      </c>
      <c r="H15" s="6">
        <v>1</v>
      </c>
      <c r="I15" s="2" t="s">
        <v>2</v>
      </c>
      <c r="J15" s="5">
        <v>75000</v>
      </c>
    </row>
    <row r="16" spans="1:10" x14ac:dyDescent="0.25">
      <c r="A16" s="6">
        <v>6</v>
      </c>
      <c r="B16" s="6">
        <v>1</v>
      </c>
      <c r="C16" s="2" t="s">
        <v>683</v>
      </c>
      <c r="D16" s="5">
        <v>450000</v>
      </c>
      <c r="E16" s="5">
        <v>600000</v>
      </c>
      <c r="G16" s="6">
        <v>6</v>
      </c>
      <c r="H16" s="6">
        <v>1</v>
      </c>
      <c r="I16" s="2" t="s">
        <v>683</v>
      </c>
      <c r="J16" s="5">
        <v>600000</v>
      </c>
    </row>
    <row r="17" spans="1:10" x14ac:dyDescent="0.25">
      <c r="A17" s="6">
        <v>7</v>
      </c>
      <c r="B17" s="6">
        <v>1</v>
      </c>
      <c r="C17" s="2" t="s">
        <v>655</v>
      </c>
      <c r="D17" s="5">
        <v>25000</v>
      </c>
      <c r="E17" s="5">
        <v>250000</v>
      </c>
      <c r="G17" s="6">
        <v>7</v>
      </c>
      <c r="H17" s="6">
        <v>1</v>
      </c>
      <c r="I17" s="2" t="s">
        <v>655</v>
      </c>
      <c r="J17" s="5">
        <v>250000</v>
      </c>
    </row>
    <row r="18" spans="1:10" x14ac:dyDescent="0.25">
      <c r="A18" s="6">
        <v>8</v>
      </c>
      <c r="B18" s="6">
        <v>1</v>
      </c>
      <c r="C18" s="2" t="s">
        <v>79</v>
      </c>
      <c r="D18" s="5"/>
      <c r="E18" s="5">
        <v>550000</v>
      </c>
      <c r="G18" s="6">
        <v>8</v>
      </c>
      <c r="H18" s="6">
        <v>1</v>
      </c>
      <c r="I18" s="2" t="s">
        <v>79</v>
      </c>
      <c r="J18" s="5">
        <v>550000</v>
      </c>
    </row>
    <row r="19" spans="1:10" x14ac:dyDescent="0.25">
      <c r="A19" s="2"/>
      <c r="B19" s="2"/>
      <c r="C19" s="2" t="s">
        <v>727</v>
      </c>
      <c r="D19" s="5">
        <v>30000</v>
      </c>
      <c r="E19" s="5">
        <v>50000</v>
      </c>
      <c r="G19" s="6">
        <v>9</v>
      </c>
      <c r="H19" s="6">
        <v>1</v>
      </c>
      <c r="I19" s="2" t="s">
        <v>727</v>
      </c>
      <c r="J19" s="5">
        <v>50000</v>
      </c>
    </row>
    <row r="20" spans="1:10" x14ac:dyDescent="0.25">
      <c r="D20" s="4"/>
      <c r="E20" s="4"/>
      <c r="G20" s="190" t="s">
        <v>183</v>
      </c>
      <c r="H20" s="190"/>
      <c r="I20" s="190"/>
      <c r="J20" s="29">
        <f>SUM(J12:J19)</f>
        <v>1780000</v>
      </c>
    </row>
    <row r="21" spans="1:10" x14ac:dyDescent="0.25">
      <c r="G21" s="233" t="s">
        <v>754</v>
      </c>
      <c r="H21" s="233"/>
      <c r="I21" s="233"/>
      <c r="J21" s="64">
        <v>600000</v>
      </c>
    </row>
    <row r="22" spans="1:10" x14ac:dyDescent="0.25">
      <c r="G22" s="191" t="s">
        <v>133</v>
      </c>
      <c r="H22" s="191"/>
      <c r="I22" s="191"/>
      <c r="J22" s="66">
        <f>J20-J21</f>
        <v>1180000</v>
      </c>
    </row>
    <row r="24" spans="1:10" x14ac:dyDescent="0.25">
      <c r="G24" s="170"/>
      <c r="H24" s="170"/>
      <c r="I24" s="170"/>
      <c r="J24" s="170"/>
    </row>
    <row r="25" spans="1:10" x14ac:dyDescent="0.25">
      <c r="G25" s="170"/>
      <c r="H25" s="170"/>
      <c r="I25" s="170"/>
      <c r="J25" s="170"/>
    </row>
    <row r="26" spans="1:10" x14ac:dyDescent="0.25">
      <c r="G26" s="170"/>
      <c r="H26" s="170"/>
      <c r="I26" s="170"/>
      <c r="J26" s="170"/>
    </row>
    <row r="27" spans="1:10" x14ac:dyDescent="0.25">
      <c r="G27" s="170"/>
      <c r="H27" s="170"/>
      <c r="I27" s="170"/>
      <c r="J27" s="170"/>
    </row>
    <row r="28" spans="1:10" x14ac:dyDescent="0.25">
      <c r="G28" s="170"/>
      <c r="H28" s="170"/>
      <c r="I28" s="170"/>
      <c r="J28" s="170"/>
    </row>
    <row r="29" spans="1:10" x14ac:dyDescent="0.25">
      <c r="G29" s="170"/>
      <c r="H29" s="170"/>
      <c r="I29" s="170"/>
      <c r="J29" s="170"/>
    </row>
    <row r="30" spans="1:10" x14ac:dyDescent="0.25">
      <c r="G30" s="170"/>
      <c r="H30" s="170"/>
      <c r="I30" s="170"/>
      <c r="J30" s="170"/>
    </row>
    <row r="31" spans="1:10" x14ac:dyDescent="0.25">
      <c r="G31" s="211" t="s">
        <v>448</v>
      </c>
      <c r="H31" s="212"/>
      <c r="I31" s="212"/>
      <c r="J31" s="32" t="s">
        <v>292</v>
      </c>
    </row>
    <row r="32" spans="1:10" x14ac:dyDescent="0.25">
      <c r="G32" s="211" t="s">
        <v>449</v>
      </c>
      <c r="H32" s="212"/>
      <c r="I32" s="216"/>
      <c r="J32" s="32" t="s">
        <v>288</v>
      </c>
    </row>
    <row r="33" spans="7:10" x14ac:dyDescent="0.25">
      <c r="G33" s="213" t="s">
        <v>1151</v>
      </c>
      <c r="H33" s="214"/>
      <c r="I33" s="214"/>
      <c r="J33" s="215"/>
    </row>
    <row r="34" spans="7:10" x14ac:dyDescent="0.25">
      <c r="G34" s="44" t="s">
        <v>14</v>
      </c>
      <c r="H34" s="44" t="s">
        <v>179</v>
      </c>
      <c r="I34" s="44" t="s">
        <v>110</v>
      </c>
      <c r="J34" s="45" t="s">
        <v>111</v>
      </c>
    </row>
    <row r="35" spans="7:10" x14ac:dyDescent="0.25">
      <c r="G35" s="6">
        <v>1</v>
      </c>
      <c r="H35" s="6">
        <v>1</v>
      </c>
      <c r="I35" s="2" t="s">
        <v>225</v>
      </c>
      <c r="J35" s="5">
        <v>30000</v>
      </c>
    </row>
    <row r="36" spans="7:10" x14ac:dyDescent="0.25">
      <c r="G36" s="6">
        <v>2</v>
      </c>
      <c r="H36" s="6">
        <v>1</v>
      </c>
      <c r="I36" s="2" t="s">
        <v>217</v>
      </c>
      <c r="J36" s="5">
        <v>100000</v>
      </c>
    </row>
    <row r="37" spans="7:10" x14ac:dyDescent="0.25">
      <c r="G37" s="6">
        <v>3</v>
      </c>
      <c r="H37" s="6">
        <v>1</v>
      </c>
      <c r="I37" s="2" t="s">
        <v>1145</v>
      </c>
      <c r="J37" s="5">
        <v>350000</v>
      </c>
    </row>
    <row r="38" spans="7:10" x14ac:dyDescent="0.25">
      <c r="G38" s="6">
        <v>4</v>
      </c>
      <c r="H38" s="6" t="s">
        <v>467</v>
      </c>
      <c r="I38" s="2" t="s">
        <v>1158</v>
      </c>
      <c r="J38" s="5">
        <v>140000</v>
      </c>
    </row>
    <row r="39" spans="7:10" x14ac:dyDescent="0.25">
      <c r="G39" s="6">
        <v>5</v>
      </c>
      <c r="H39" s="6">
        <v>1</v>
      </c>
      <c r="I39" s="2" t="s">
        <v>94</v>
      </c>
      <c r="J39" s="5">
        <v>200000</v>
      </c>
    </row>
    <row r="40" spans="7:10" x14ac:dyDescent="0.25">
      <c r="G40" s="6">
        <v>6</v>
      </c>
      <c r="H40" s="6">
        <v>1</v>
      </c>
      <c r="I40" s="2" t="s">
        <v>1159</v>
      </c>
      <c r="J40" s="5">
        <v>100000</v>
      </c>
    </row>
    <row r="41" spans="7:10" x14ac:dyDescent="0.25">
      <c r="G41" s="6">
        <v>7</v>
      </c>
      <c r="H41" s="6">
        <v>1</v>
      </c>
      <c r="I41" s="2" t="s">
        <v>1143</v>
      </c>
      <c r="J41" s="5">
        <v>0</v>
      </c>
    </row>
    <row r="42" spans="7:10" x14ac:dyDescent="0.25">
      <c r="G42" s="233" t="s">
        <v>183</v>
      </c>
      <c r="H42" s="233"/>
      <c r="I42" s="233"/>
      <c r="J42" s="64">
        <f>SUM(J35:J41)</f>
        <v>920000</v>
      </c>
    </row>
    <row r="43" spans="7:10" x14ac:dyDescent="0.25">
      <c r="G43" s="190" t="s">
        <v>1162</v>
      </c>
      <c r="H43" s="190"/>
      <c r="I43" s="190"/>
      <c r="J43" s="29">
        <f>J42+J22</f>
        <v>2100000</v>
      </c>
    </row>
  </sheetData>
  <mergeCells count="19">
    <mergeCell ref="G20:I20"/>
    <mergeCell ref="A10:E10"/>
    <mergeCell ref="G10:J10"/>
    <mergeCell ref="A1:E7"/>
    <mergeCell ref="G1:J7"/>
    <mergeCell ref="A8:C8"/>
    <mergeCell ref="D8:E8"/>
    <mergeCell ref="G8:I8"/>
    <mergeCell ref="A9:C9"/>
    <mergeCell ref="D9:E9"/>
    <mergeCell ref="G9:I9"/>
    <mergeCell ref="G33:J33"/>
    <mergeCell ref="G42:I42"/>
    <mergeCell ref="G43:I43"/>
    <mergeCell ref="G21:I21"/>
    <mergeCell ref="G22:I22"/>
    <mergeCell ref="G24:J30"/>
    <mergeCell ref="G31:I31"/>
    <mergeCell ref="G32:I32"/>
  </mergeCells>
  <pageMargins left="0.7" right="0.7" top="0.75" bottom="0.75" header="0.3" footer="0.3"/>
  <pageSetup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BEBCA-6D34-43FF-9FC7-C4A413858998}">
  <dimension ref="A1:J98"/>
  <sheetViews>
    <sheetView topLeftCell="A82" workbookViewId="0">
      <selection activeCell="I100" sqref="I100"/>
    </sheetView>
  </sheetViews>
  <sheetFormatPr defaultRowHeight="15" x14ac:dyDescent="0.25"/>
  <cols>
    <col min="3" max="3" width="51.140625" customWidth="1"/>
    <col min="4" max="4" width="11.7109375" customWidth="1"/>
    <col min="9" max="9" width="46.140625" customWidth="1"/>
    <col min="10" max="10" width="15" customWidth="1"/>
  </cols>
  <sheetData>
    <row r="1" spans="1:10" x14ac:dyDescent="0.25">
      <c r="A1" s="170"/>
      <c r="B1" s="170"/>
      <c r="C1" s="170"/>
      <c r="D1" s="170"/>
      <c r="E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E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E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E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E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E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E7" s="170"/>
      <c r="G7" s="170"/>
      <c r="H7" s="170"/>
      <c r="I7" s="170"/>
      <c r="J7" s="170"/>
    </row>
    <row r="8" spans="1:10" x14ac:dyDescent="0.25">
      <c r="A8" s="188" t="s">
        <v>642</v>
      </c>
      <c r="B8" s="188"/>
      <c r="C8" s="188"/>
      <c r="D8" s="210" t="s">
        <v>488</v>
      </c>
      <c r="E8" s="210"/>
      <c r="G8" s="211" t="s">
        <v>592</v>
      </c>
      <c r="H8" s="212"/>
      <c r="I8" s="212"/>
      <c r="J8" s="76" t="s">
        <v>611</v>
      </c>
    </row>
    <row r="9" spans="1:10" x14ac:dyDescent="0.25">
      <c r="A9" s="188" t="s">
        <v>643</v>
      </c>
      <c r="B9" s="188"/>
      <c r="C9" s="188"/>
      <c r="D9" s="210" t="s">
        <v>288</v>
      </c>
      <c r="E9" s="210"/>
      <c r="G9" s="211" t="s">
        <v>610</v>
      </c>
      <c r="H9" s="212"/>
      <c r="I9" s="216"/>
      <c r="J9" s="76" t="s">
        <v>288</v>
      </c>
    </row>
    <row r="10" spans="1:10" x14ac:dyDescent="0.25">
      <c r="A10" s="189" t="s">
        <v>644</v>
      </c>
      <c r="B10" s="189"/>
      <c r="C10" s="189"/>
      <c r="D10" s="189"/>
      <c r="E10" s="189"/>
      <c r="G10" s="213" t="s">
        <v>458</v>
      </c>
      <c r="H10" s="214"/>
      <c r="I10" s="214"/>
      <c r="J10" s="215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1</v>
      </c>
      <c r="C12" s="2" t="s">
        <v>636</v>
      </c>
      <c r="D12" s="5">
        <v>150000</v>
      </c>
      <c r="E12" s="5">
        <v>190000</v>
      </c>
    </row>
    <row r="13" spans="1:10" x14ac:dyDescent="0.25">
      <c r="A13" s="6">
        <v>2</v>
      </c>
      <c r="B13" s="6">
        <v>1</v>
      </c>
      <c r="C13" s="2" t="s">
        <v>252</v>
      </c>
      <c r="D13" s="5">
        <v>21000</v>
      </c>
      <c r="E13" s="5">
        <v>45000</v>
      </c>
    </row>
    <row r="14" spans="1:10" x14ac:dyDescent="0.25">
      <c r="A14" s="6">
        <v>3</v>
      </c>
      <c r="B14" s="6">
        <v>1</v>
      </c>
      <c r="C14" s="2" t="s">
        <v>637</v>
      </c>
      <c r="D14" s="5">
        <v>21000</v>
      </c>
      <c r="E14" s="5">
        <v>60000</v>
      </c>
    </row>
    <row r="15" spans="1:10" x14ac:dyDescent="0.25">
      <c r="A15" s="6">
        <v>4</v>
      </c>
      <c r="B15" s="6">
        <v>2</v>
      </c>
      <c r="C15" s="2" t="s">
        <v>638</v>
      </c>
      <c r="D15" s="5">
        <v>260000</v>
      </c>
      <c r="E15" s="5">
        <v>340000</v>
      </c>
    </row>
    <row r="16" spans="1:10" x14ac:dyDescent="0.25">
      <c r="A16" s="6">
        <v>5</v>
      </c>
      <c r="B16" s="6">
        <v>2</v>
      </c>
      <c r="C16" s="2" t="s">
        <v>639</v>
      </c>
      <c r="D16" s="5">
        <v>60000</v>
      </c>
      <c r="E16" s="5">
        <v>80000</v>
      </c>
    </row>
    <row r="17" spans="1:6" x14ac:dyDescent="0.25">
      <c r="A17" s="6">
        <v>6</v>
      </c>
      <c r="B17" s="6">
        <v>2</v>
      </c>
      <c r="C17" s="2" t="s">
        <v>640</v>
      </c>
      <c r="D17" s="5">
        <v>90000</v>
      </c>
      <c r="E17" s="5">
        <v>120000</v>
      </c>
    </row>
    <row r="18" spans="1:6" x14ac:dyDescent="0.25">
      <c r="A18" s="6">
        <v>7</v>
      </c>
      <c r="B18" s="6">
        <v>2</v>
      </c>
      <c r="C18" s="2" t="s">
        <v>53</v>
      </c>
      <c r="D18" s="5">
        <v>100000</v>
      </c>
      <c r="E18" s="5">
        <v>160000</v>
      </c>
    </row>
    <row r="19" spans="1:6" x14ac:dyDescent="0.25">
      <c r="A19" s="6">
        <v>8</v>
      </c>
      <c r="B19" s="6">
        <v>2</v>
      </c>
      <c r="C19" s="2" t="s">
        <v>641</v>
      </c>
      <c r="D19" s="5">
        <v>90000</v>
      </c>
      <c r="E19" s="5">
        <v>120000</v>
      </c>
    </row>
    <row r="20" spans="1:6" x14ac:dyDescent="0.25">
      <c r="A20" s="6">
        <v>9</v>
      </c>
      <c r="B20" s="6">
        <v>2</v>
      </c>
      <c r="C20" s="2" t="s">
        <v>507</v>
      </c>
      <c r="D20" s="5">
        <v>120000</v>
      </c>
      <c r="E20" s="5">
        <v>180000</v>
      </c>
    </row>
    <row r="21" spans="1:6" x14ac:dyDescent="0.25">
      <c r="A21" s="6">
        <v>10</v>
      </c>
      <c r="B21" s="6">
        <v>1</v>
      </c>
      <c r="C21" s="2" t="s">
        <v>454</v>
      </c>
      <c r="D21" s="5"/>
      <c r="E21" s="5">
        <v>700000</v>
      </c>
    </row>
    <row r="22" spans="1:6" x14ac:dyDescent="0.25">
      <c r="A22" s="6">
        <v>11</v>
      </c>
      <c r="B22" s="6">
        <v>1</v>
      </c>
      <c r="C22" s="2" t="s">
        <v>645</v>
      </c>
      <c r="D22" s="5">
        <v>60000</v>
      </c>
      <c r="E22" s="88">
        <v>100000</v>
      </c>
      <c r="F22" s="41" t="s">
        <v>650</v>
      </c>
    </row>
    <row r="23" spans="1:6" x14ac:dyDescent="0.25">
      <c r="A23" s="6"/>
      <c r="B23" s="6"/>
      <c r="C23" s="2"/>
      <c r="D23" s="5">
        <f>SUM(D12:D22)</f>
        <v>972000</v>
      </c>
      <c r="E23" s="5">
        <f>SUM(E12:E22)</f>
        <v>2095000</v>
      </c>
    </row>
    <row r="24" spans="1:6" x14ac:dyDescent="0.25">
      <c r="D24" s="4"/>
      <c r="E24" s="4"/>
    </row>
    <row r="25" spans="1:6" x14ac:dyDescent="0.25">
      <c r="C25" s="77" t="s">
        <v>0</v>
      </c>
      <c r="D25" s="43">
        <f>D23</f>
        <v>972000</v>
      </c>
    </row>
    <row r="26" spans="1:6" x14ac:dyDescent="0.25">
      <c r="C26" s="77" t="s">
        <v>423</v>
      </c>
      <c r="D26" s="43">
        <f>E23</f>
        <v>2095000</v>
      </c>
    </row>
    <row r="27" spans="1:6" x14ac:dyDescent="0.25">
      <c r="C27" s="72" t="s">
        <v>148</v>
      </c>
      <c r="D27" s="73">
        <f>D26-D25</f>
        <v>1123000</v>
      </c>
    </row>
    <row r="30" spans="1:6" x14ac:dyDescent="0.25">
      <c r="A30" s="170"/>
      <c r="B30" s="170"/>
      <c r="C30" s="170"/>
      <c r="D30" s="170"/>
      <c r="E30" s="170"/>
    </row>
    <row r="31" spans="1:6" x14ac:dyDescent="0.25">
      <c r="A31" s="170"/>
      <c r="B31" s="170"/>
      <c r="C31" s="170"/>
      <c r="D31" s="170"/>
      <c r="E31" s="170"/>
    </row>
    <row r="32" spans="1:6" x14ac:dyDescent="0.25">
      <c r="A32" s="170"/>
      <c r="B32" s="170"/>
      <c r="C32" s="170"/>
      <c r="D32" s="170"/>
      <c r="E32" s="170"/>
    </row>
    <row r="33" spans="1:5" x14ac:dyDescent="0.25">
      <c r="A33" s="170"/>
      <c r="B33" s="170"/>
      <c r="C33" s="170"/>
      <c r="D33" s="170"/>
      <c r="E33" s="170"/>
    </row>
    <row r="34" spans="1:5" x14ac:dyDescent="0.25">
      <c r="A34" s="170"/>
      <c r="B34" s="170"/>
      <c r="C34" s="170"/>
      <c r="D34" s="170"/>
      <c r="E34" s="170"/>
    </row>
    <row r="35" spans="1:5" x14ac:dyDescent="0.25">
      <c r="A35" s="170"/>
      <c r="B35" s="170"/>
      <c r="C35" s="170"/>
      <c r="D35" s="170"/>
      <c r="E35" s="170"/>
    </row>
    <row r="36" spans="1:5" x14ac:dyDescent="0.25">
      <c r="A36" s="170"/>
      <c r="B36" s="170"/>
      <c r="C36" s="170"/>
      <c r="D36" s="170"/>
      <c r="E36" s="170"/>
    </row>
    <row r="37" spans="1:5" x14ac:dyDescent="0.25">
      <c r="A37" s="188" t="s">
        <v>642</v>
      </c>
      <c r="B37" s="188"/>
      <c r="C37" s="188"/>
      <c r="D37" s="210" t="s">
        <v>488</v>
      </c>
      <c r="E37" s="210"/>
    </row>
    <row r="38" spans="1:5" x14ac:dyDescent="0.25">
      <c r="A38" s="188" t="s">
        <v>643</v>
      </c>
      <c r="B38" s="188"/>
      <c r="C38" s="188"/>
      <c r="D38" s="210" t="s">
        <v>288</v>
      </c>
      <c r="E38" s="210"/>
    </row>
    <row r="39" spans="1:5" x14ac:dyDescent="0.25">
      <c r="A39" s="189" t="s">
        <v>644</v>
      </c>
      <c r="B39" s="189"/>
      <c r="C39" s="189"/>
      <c r="D39" s="189"/>
      <c r="E39" s="189"/>
    </row>
    <row r="40" spans="1:5" x14ac:dyDescent="0.25">
      <c r="A40" s="44" t="s">
        <v>14</v>
      </c>
      <c r="B40" s="44" t="s">
        <v>179</v>
      </c>
      <c r="C40" s="44" t="s">
        <v>110</v>
      </c>
      <c r="D40" s="45" t="s">
        <v>0</v>
      </c>
      <c r="E40" s="45" t="s">
        <v>43</v>
      </c>
    </row>
    <row r="41" spans="1:5" x14ac:dyDescent="0.25">
      <c r="A41" s="6">
        <v>1</v>
      </c>
      <c r="B41" s="6">
        <v>1</v>
      </c>
      <c r="C41" s="2" t="s">
        <v>750</v>
      </c>
      <c r="D41" s="5">
        <v>278000</v>
      </c>
      <c r="E41" s="5">
        <v>305000</v>
      </c>
    </row>
    <row r="42" spans="1:5" x14ac:dyDescent="0.25">
      <c r="A42" s="6">
        <v>2</v>
      </c>
      <c r="B42" s="6">
        <v>1</v>
      </c>
      <c r="C42" s="2" t="s">
        <v>751</v>
      </c>
      <c r="D42" s="5">
        <v>50000</v>
      </c>
      <c r="E42" s="5">
        <v>400000</v>
      </c>
    </row>
    <row r="43" spans="1:5" x14ac:dyDescent="0.25">
      <c r="A43" s="6">
        <v>3</v>
      </c>
      <c r="B43" s="6">
        <v>1</v>
      </c>
      <c r="C43" s="2" t="s">
        <v>142</v>
      </c>
      <c r="D43" s="2"/>
      <c r="E43" s="2">
        <v>150000</v>
      </c>
    </row>
    <row r="44" spans="1:5" x14ac:dyDescent="0.25">
      <c r="A44" s="222" t="s">
        <v>183</v>
      </c>
      <c r="B44" s="223"/>
      <c r="C44" s="224"/>
      <c r="D44" s="29">
        <f>SUM(D41:D43)</f>
        <v>328000</v>
      </c>
      <c r="E44" s="29">
        <f>SUM(E41:E43)</f>
        <v>855000</v>
      </c>
    </row>
    <row r="47" spans="1:5" x14ac:dyDescent="0.25">
      <c r="C47" s="77" t="s">
        <v>0</v>
      </c>
      <c r="D47" s="43">
        <f>D44</f>
        <v>328000</v>
      </c>
    </row>
    <row r="48" spans="1:5" x14ac:dyDescent="0.25">
      <c r="C48" s="77" t="s">
        <v>423</v>
      </c>
      <c r="D48" s="43">
        <f>E44</f>
        <v>855000</v>
      </c>
    </row>
    <row r="49" spans="1:10" x14ac:dyDescent="0.25">
      <c r="C49" s="72" t="s">
        <v>148</v>
      </c>
      <c r="D49" s="73">
        <f>D48-D47</f>
        <v>527000</v>
      </c>
    </row>
    <row r="54" spans="1:10" x14ac:dyDescent="0.25">
      <c r="A54" s="170"/>
      <c r="B54" s="170"/>
      <c r="C54" s="170"/>
      <c r="D54" s="170"/>
      <c r="E54" s="170"/>
      <c r="G54" s="170"/>
      <c r="H54" s="170"/>
      <c r="I54" s="170"/>
      <c r="J54" s="170"/>
    </row>
    <row r="55" spans="1:10" x14ac:dyDescent="0.25">
      <c r="A55" s="170"/>
      <c r="B55" s="170"/>
      <c r="C55" s="170"/>
      <c r="D55" s="170"/>
      <c r="E55" s="170"/>
      <c r="G55" s="170"/>
      <c r="H55" s="170"/>
      <c r="I55" s="170"/>
      <c r="J55" s="170"/>
    </row>
    <row r="56" spans="1:10" x14ac:dyDescent="0.25">
      <c r="A56" s="170"/>
      <c r="B56" s="170"/>
      <c r="C56" s="170"/>
      <c r="D56" s="170"/>
      <c r="E56" s="170"/>
      <c r="G56" s="170"/>
      <c r="H56" s="170"/>
      <c r="I56" s="170"/>
      <c r="J56" s="170"/>
    </row>
    <row r="57" spans="1:10" x14ac:dyDescent="0.25">
      <c r="A57" s="170"/>
      <c r="B57" s="170"/>
      <c r="C57" s="170"/>
      <c r="D57" s="170"/>
      <c r="E57" s="170"/>
      <c r="G57" s="170"/>
      <c r="H57" s="170"/>
      <c r="I57" s="170"/>
      <c r="J57" s="170"/>
    </row>
    <row r="58" spans="1:10" x14ac:dyDescent="0.25">
      <c r="A58" s="170"/>
      <c r="B58" s="170"/>
      <c r="C58" s="170"/>
      <c r="D58" s="170"/>
      <c r="E58" s="170"/>
      <c r="G58" s="170"/>
      <c r="H58" s="170"/>
      <c r="I58" s="170"/>
      <c r="J58" s="170"/>
    </row>
    <row r="59" spans="1:10" x14ac:dyDescent="0.25">
      <c r="A59" s="170"/>
      <c r="B59" s="170"/>
      <c r="C59" s="170"/>
      <c r="D59" s="170"/>
      <c r="E59" s="170"/>
      <c r="G59" s="170"/>
      <c r="H59" s="170"/>
      <c r="I59" s="170"/>
      <c r="J59" s="170"/>
    </row>
    <row r="60" spans="1:10" x14ac:dyDescent="0.25">
      <c r="A60" s="170"/>
      <c r="B60" s="170"/>
      <c r="C60" s="170"/>
      <c r="D60" s="170"/>
      <c r="E60" s="170"/>
      <c r="G60" s="170"/>
      <c r="H60" s="170"/>
      <c r="I60" s="170"/>
      <c r="J60" s="170"/>
    </row>
    <row r="61" spans="1:10" x14ac:dyDescent="0.25">
      <c r="A61" s="188" t="s">
        <v>642</v>
      </c>
      <c r="B61" s="188"/>
      <c r="C61" s="188"/>
      <c r="D61" s="210" t="s">
        <v>292</v>
      </c>
      <c r="E61" s="210"/>
      <c r="G61" s="211" t="s">
        <v>1026</v>
      </c>
      <c r="H61" s="212"/>
      <c r="I61" s="212"/>
      <c r="J61" s="76" t="s">
        <v>615</v>
      </c>
    </row>
    <row r="62" spans="1:10" x14ac:dyDescent="0.25">
      <c r="A62" s="188" t="s">
        <v>643</v>
      </c>
      <c r="B62" s="188"/>
      <c r="C62" s="188"/>
      <c r="D62" s="210" t="s">
        <v>288</v>
      </c>
      <c r="E62" s="210"/>
      <c r="G62" s="211" t="s">
        <v>1027</v>
      </c>
      <c r="H62" s="212"/>
      <c r="I62" s="216"/>
      <c r="J62" s="76" t="s">
        <v>288</v>
      </c>
    </row>
    <row r="63" spans="1:10" x14ac:dyDescent="0.25">
      <c r="A63" s="189" t="s">
        <v>644</v>
      </c>
      <c r="B63" s="189"/>
      <c r="C63" s="189"/>
      <c r="D63" s="189"/>
      <c r="E63" s="189"/>
      <c r="G63" s="213" t="s">
        <v>458</v>
      </c>
      <c r="H63" s="214"/>
      <c r="I63" s="214"/>
      <c r="J63" s="215"/>
    </row>
    <row r="64" spans="1:10" x14ac:dyDescent="0.25">
      <c r="A64" s="44" t="s">
        <v>14</v>
      </c>
      <c r="B64" s="44" t="s">
        <v>179</v>
      </c>
      <c r="C64" s="44" t="s">
        <v>110</v>
      </c>
      <c r="D64" s="45" t="s">
        <v>0</v>
      </c>
      <c r="E64" s="45" t="s">
        <v>43</v>
      </c>
      <c r="G64" s="44" t="s">
        <v>14</v>
      </c>
      <c r="H64" s="44" t="s">
        <v>179</v>
      </c>
      <c r="I64" s="44" t="s">
        <v>110</v>
      </c>
      <c r="J64" s="45" t="s">
        <v>111</v>
      </c>
    </row>
    <row r="65" spans="1:10" x14ac:dyDescent="0.25">
      <c r="A65" s="6">
        <v>1</v>
      </c>
      <c r="B65" s="6">
        <v>1</v>
      </c>
      <c r="C65" s="2" t="s">
        <v>636</v>
      </c>
      <c r="D65" s="5">
        <v>150000</v>
      </c>
      <c r="E65" s="5">
        <v>190000</v>
      </c>
      <c r="G65" s="6">
        <v>1</v>
      </c>
      <c r="H65" s="6">
        <v>1</v>
      </c>
      <c r="I65" s="2" t="s">
        <v>1024</v>
      </c>
      <c r="J65" s="5">
        <v>190000</v>
      </c>
    </row>
    <row r="66" spans="1:10" x14ac:dyDescent="0.25">
      <c r="A66" s="6">
        <v>2</v>
      </c>
      <c r="B66" s="6">
        <v>1</v>
      </c>
      <c r="C66" s="2" t="s">
        <v>252</v>
      </c>
      <c r="D66" s="5">
        <v>21000</v>
      </c>
      <c r="E66" s="5">
        <v>45000</v>
      </c>
      <c r="G66" s="6">
        <v>2</v>
      </c>
      <c r="H66" s="6">
        <v>1</v>
      </c>
      <c r="I66" s="2" t="s">
        <v>252</v>
      </c>
      <c r="J66" s="5">
        <v>45000</v>
      </c>
    </row>
    <row r="67" spans="1:10" x14ac:dyDescent="0.25">
      <c r="A67" s="6">
        <v>3</v>
      </c>
      <c r="B67" s="6">
        <v>1</v>
      </c>
      <c r="C67" s="2" t="s">
        <v>637</v>
      </c>
      <c r="D67" s="5">
        <v>21000</v>
      </c>
      <c r="E67" s="5">
        <v>60000</v>
      </c>
      <c r="G67" s="6">
        <v>3</v>
      </c>
      <c r="H67" s="6">
        <v>1</v>
      </c>
      <c r="I67" s="2" t="s">
        <v>637</v>
      </c>
      <c r="J67" s="5">
        <v>60000</v>
      </c>
    </row>
    <row r="68" spans="1:10" x14ac:dyDescent="0.25">
      <c r="A68" s="6">
        <v>4</v>
      </c>
      <c r="B68" s="6">
        <v>2</v>
      </c>
      <c r="C68" s="2" t="s">
        <v>638</v>
      </c>
      <c r="D68" s="5">
        <v>260000</v>
      </c>
      <c r="E68" s="5">
        <v>340000</v>
      </c>
      <c r="G68" s="6">
        <v>4</v>
      </c>
      <c r="H68" s="6">
        <v>2</v>
      </c>
      <c r="I68" s="2" t="s">
        <v>1025</v>
      </c>
      <c r="J68" s="5">
        <v>150000</v>
      </c>
    </row>
    <row r="69" spans="1:10" x14ac:dyDescent="0.25">
      <c r="A69" s="6">
        <v>5</v>
      </c>
      <c r="B69" s="6">
        <v>2</v>
      </c>
      <c r="C69" s="2" t="s">
        <v>639</v>
      </c>
      <c r="D69" s="5">
        <v>60000</v>
      </c>
      <c r="E69" s="5">
        <v>80000</v>
      </c>
      <c r="G69" s="6">
        <v>5</v>
      </c>
      <c r="H69" s="6">
        <v>2</v>
      </c>
      <c r="I69" s="2" t="s">
        <v>142</v>
      </c>
      <c r="J69" s="5">
        <v>350000</v>
      </c>
    </row>
    <row r="70" spans="1:10" x14ac:dyDescent="0.25">
      <c r="G70" s="190" t="s">
        <v>195</v>
      </c>
      <c r="H70" s="190"/>
      <c r="I70" s="190"/>
      <c r="J70" s="119">
        <f>SUM(J65:J69)</f>
        <v>795000</v>
      </c>
    </row>
    <row r="84" spans="1:4" x14ac:dyDescent="0.25">
      <c r="A84" s="170"/>
      <c r="B84" s="170"/>
      <c r="C84" s="170"/>
      <c r="D84" s="170"/>
    </row>
    <row r="85" spans="1:4" x14ac:dyDescent="0.25">
      <c r="A85" s="170"/>
      <c r="B85" s="170"/>
      <c r="C85" s="170"/>
      <c r="D85" s="170"/>
    </row>
    <row r="86" spans="1:4" x14ac:dyDescent="0.25">
      <c r="A86" s="170"/>
      <c r="B86" s="170"/>
      <c r="C86" s="170"/>
      <c r="D86" s="170"/>
    </row>
    <row r="87" spans="1:4" x14ac:dyDescent="0.25">
      <c r="A87" s="170"/>
      <c r="B87" s="170"/>
      <c r="C87" s="170"/>
      <c r="D87" s="170"/>
    </row>
    <row r="88" spans="1:4" x14ac:dyDescent="0.25">
      <c r="A88" s="170"/>
      <c r="B88" s="170"/>
      <c r="C88" s="170"/>
      <c r="D88" s="170"/>
    </row>
    <row r="89" spans="1:4" x14ac:dyDescent="0.25">
      <c r="A89" s="170"/>
      <c r="B89" s="170"/>
      <c r="C89" s="170"/>
      <c r="D89" s="170"/>
    </row>
    <row r="90" spans="1:4" x14ac:dyDescent="0.25">
      <c r="A90" s="170"/>
      <c r="B90" s="170"/>
      <c r="C90" s="170"/>
      <c r="D90" s="170"/>
    </row>
    <row r="91" spans="1:4" x14ac:dyDescent="0.25">
      <c r="A91" s="211" t="s">
        <v>1026</v>
      </c>
      <c r="B91" s="212"/>
      <c r="C91" s="212"/>
      <c r="D91" s="76" t="s">
        <v>615</v>
      </c>
    </row>
    <row r="92" spans="1:4" x14ac:dyDescent="0.25">
      <c r="A92" s="211" t="s">
        <v>1027</v>
      </c>
      <c r="B92" s="212"/>
      <c r="C92" s="216"/>
      <c r="D92" s="76" t="s">
        <v>288</v>
      </c>
    </row>
    <row r="93" spans="1:4" x14ac:dyDescent="0.25">
      <c r="A93" s="213" t="s">
        <v>1151</v>
      </c>
      <c r="B93" s="214"/>
      <c r="C93" s="214"/>
      <c r="D93" s="215"/>
    </row>
    <row r="94" spans="1:4" x14ac:dyDescent="0.25">
      <c r="A94" s="44" t="s">
        <v>14</v>
      </c>
      <c r="B94" s="44" t="s">
        <v>179</v>
      </c>
      <c r="C94" s="44" t="s">
        <v>110</v>
      </c>
      <c r="D94" s="45" t="s">
        <v>111</v>
      </c>
    </row>
    <row r="95" spans="1:4" x14ac:dyDescent="0.25">
      <c r="A95" s="6">
        <v>1</v>
      </c>
      <c r="B95" s="6">
        <v>1</v>
      </c>
      <c r="C95" s="2" t="s">
        <v>1156</v>
      </c>
      <c r="D95" s="5">
        <v>500000</v>
      </c>
    </row>
    <row r="96" spans="1:4" x14ac:dyDescent="0.25">
      <c r="A96" s="6">
        <v>2</v>
      </c>
      <c r="B96" s="6">
        <v>1</v>
      </c>
      <c r="C96" s="2" t="s">
        <v>79</v>
      </c>
      <c r="D96" s="5">
        <v>250000</v>
      </c>
    </row>
    <row r="97" spans="1:4" x14ac:dyDescent="0.25">
      <c r="A97" s="6">
        <v>3</v>
      </c>
      <c r="B97" s="6">
        <v>1</v>
      </c>
      <c r="C97" s="2" t="s">
        <v>1157</v>
      </c>
      <c r="D97" s="5">
        <v>0</v>
      </c>
    </row>
    <row r="98" spans="1:4" x14ac:dyDescent="0.25">
      <c r="A98" s="190" t="s">
        <v>195</v>
      </c>
      <c r="B98" s="190"/>
      <c r="C98" s="190"/>
      <c r="D98" s="119">
        <f>SUM(D95:D97)</f>
        <v>750000</v>
      </c>
    </row>
  </sheetData>
  <mergeCells count="33">
    <mergeCell ref="A84:D90"/>
    <mergeCell ref="A91:C91"/>
    <mergeCell ref="A92:C92"/>
    <mergeCell ref="A93:D93"/>
    <mergeCell ref="A98:C98"/>
    <mergeCell ref="G70:I70"/>
    <mergeCell ref="A63:E63"/>
    <mergeCell ref="G54:J60"/>
    <mergeCell ref="G61:I61"/>
    <mergeCell ref="G62:I62"/>
    <mergeCell ref="G63:J63"/>
    <mergeCell ref="A54:E60"/>
    <mergeCell ref="A61:C61"/>
    <mergeCell ref="D61:E61"/>
    <mergeCell ref="A62:C62"/>
    <mergeCell ref="D62:E62"/>
    <mergeCell ref="A10:E10"/>
    <mergeCell ref="G10:J10"/>
    <mergeCell ref="A1:E7"/>
    <mergeCell ref="G1:J7"/>
    <mergeCell ref="A8:C8"/>
    <mergeCell ref="D8:E8"/>
    <mergeCell ref="G8:I8"/>
    <mergeCell ref="A9:C9"/>
    <mergeCell ref="D9:E9"/>
    <mergeCell ref="G9:I9"/>
    <mergeCell ref="A39:E39"/>
    <mergeCell ref="A44:C44"/>
    <mergeCell ref="A30:E36"/>
    <mergeCell ref="A37:C37"/>
    <mergeCell ref="D37:E37"/>
    <mergeCell ref="A38:C38"/>
    <mergeCell ref="D38:E38"/>
  </mergeCells>
  <pageMargins left="0.7" right="0.7" top="0.75" bottom="0.75" header="0.3" footer="0.3"/>
  <pageSetup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BD1CD-239E-4278-9163-5EBF7169B878}">
  <dimension ref="A1:J31"/>
  <sheetViews>
    <sheetView topLeftCell="A10" workbookViewId="0">
      <selection activeCell="G23" sqref="G23"/>
    </sheetView>
  </sheetViews>
  <sheetFormatPr defaultRowHeight="15" x14ac:dyDescent="0.25"/>
  <cols>
    <col min="2" max="2" width="10.42578125" bestFit="1" customWidth="1"/>
    <col min="3" max="3" width="46.85546875" customWidth="1"/>
    <col min="9" max="9" width="47.7109375" customWidth="1"/>
    <col min="10" max="10" width="14.42578125" customWidth="1"/>
  </cols>
  <sheetData>
    <row r="1" spans="1:10" x14ac:dyDescent="0.25">
      <c r="A1" s="170"/>
      <c r="B1" s="170"/>
      <c r="C1" s="170"/>
      <c r="D1" s="170"/>
      <c r="E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E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E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E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E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E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E7" s="170"/>
      <c r="G7" s="170"/>
      <c r="H7" s="170"/>
      <c r="I7" s="170"/>
      <c r="J7" s="170"/>
    </row>
    <row r="8" spans="1:10" x14ac:dyDescent="0.25">
      <c r="A8" s="188" t="s">
        <v>651</v>
      </c>
      <c r="B8" s="188"/>
      <c r="C8" s="188"/>
      <c r="D8" s="210" t="s">
        <v>488</v>
      </c>
      <c r="E8" s="210"/>
      <c r="G8" s="211" t="s">
        <v>592</v>
      </c>
      <c r="H8" s="212"/>
      <c r="I8" s="212"/>
      <c r="J8" s="76" t="s">
        <v>611</v>
      </c>
    </row>
    <row r="9" spans="1:10" x14ac:dyDescent="0.25">
      <c r="A9" s="188" t="s">
        <v>652</v>
      </c>
      <c r="B9" s="188"/>
      <c r="C9" s="188"/>
      <c r="D9" s="210" t="s">
        <v>288</v>
      </c>
      <c r="E9" s="210"/>
      <c r="G9" s="211" t="s">
        <v>610</v>
      </c>
      <c r="H9" s="212"/>
      <c r="I9" s="216"/>
      <c r="J9" s="76" t="s">
        <v>288</v>
      </c>
    </row>
    <row r="10" spans="1:10" x14ac:dyDescent="0.25">
      <c r="A10" s="189" t="s">
        <v>609</v>
      </c>
      <c r="B10" s="189"/>
      <c r="C10" s="189"/>
      <c r="D10" s="189"/>
      <c r="E10" s="189"/>
      <c r="G10" s="213" t="s">
        <v>458</v>
      </c>
      <c r="H10" s="214"/>
      <c r="I10" s="214"/>
      <c r="J10" s="215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4</v>
      </c>
      <c r="C12" s="2" t="s">
        <v>653</v>
      </c>
      <c r="D12" s="5">
        <v>71058</v>
      </c>
      <c r="E12" s="5">
        <v>108000</v>
      </c>
    </row>
    <row r="13" spans="1:10" x14ac:dyDescent="0.25">
      <c r="A13" s="6">
        <v>2</v>
      </c>
      <c r="B13" s="6">
        <v>1</v>
      </c>
      <c r="C13" s="2" t="s">
        <v>225</v>
      </c>
      <c r="D13" s="5">
        <v>23499</v>
      </c>
      <c r="E13" s="5">
        <v>35000</v>
      </c>
    </row>
    <row r="14" spans="1:10" x14ac:dyDescent="0.25">
      <c r="A14" s="6">
        <v>3</v>
      </c>
      <c r="B14" s="6">
        <v>1</v>
      </c>
      <c r="C14" s="2" t="s">
        <v>54</v>
      </c>
      <c r="D14" s="5">
        <v>24286</v>
      </c>
      <c r="E14" s="5">
        <v>36000</v>
      </c>
    </row>
    <row r="15" spans="1:10" x14ac:dyDescent="0.25">
      <c r="A15" s="6">
        <v>4</v>
      </c>
      <c r="B15" s="6">
        <v>1</v>
      </c>
      <c r="C15" s="2" t="s">
        <v>654</v>
      </c>
      <c r="D15" s="5">
        <v>113277</v>
      </c>
      <c r="E15" s="5">
        <v>162000</v>
      </c>
    </row>
    <row r="16" spans="1:10" x14ac:dyDescent="0.25">
      <c r="A16" s="6">
        <v>5</v>
      </c>
      <c r="B16" s="6">
        <v>1</v>
      </c>
      <c r="C16" s="2" t="s">
        <v>655</v>
      </c>
      <c r="D16" s="5">
        <v>150000</v>
      </c>
      <c r="E16" s="5">
        <v>250000</v>
      </c>
    </row>
    <row r="17" spans="1:9" x14ac:dyDescent="0.25">
      <c r="A17" s="6">
        <v>6</v>
      </c>
      <c r="B17" s="6">
        <v>1</v>
      </c>
      <c r="C17" s="2" t="s">
        <v>656</v>
      </c>
      <c r="D17" s="5">
        <v>150000</v>
      </c>
      <c r="E17" s="5">
        <v>280000</v>
      </c>
    </row>
    <row r="18" spans="1:9" x14ac:dyDescent="0.25">
      <c r="A18" s="6">
        <v>7</v>
      </c>
      <c r="B18" s="6">
        <v>4</v>
      </c>
      <c r="C18" s="2" t="s">
        <v>681</v>
      </c>
      <c r="D18" s="5">
        <v>140000</v>
      </c>
      <c r="E18" s="5">
        <v>280000</v>
      </c>
      <c r="I18" t="s">
        <v>53</v>
      </c>
    </row>
    <row r="19" spans="1:9" x14ac:dyDescent="0.25">
      <c r="A19" s="6">
        <v>8</v>
      </c>
      <c r="B19" s="6">
        <v>1</v>
      </c>
      <c r="C19" s="2" t="s">
        <v>657</v>
      </c>
      <c r="D19" s="5">
        <v>174666</v>
      </c>
      <c r="E19" s="5">
        <v>190000</v>
      </c>
    </row>
    <row r="20" spans="1:9" x14ac:dyDescent="0.25">
      <c r="A20" s="6">
        <v>9</v>
      </c>
      <c r="B20" s="6">
        <v>1</v>
      </c>
      <c r="C20" s="2" t="s">
        <v>658</v>
      </c>
      <c r="D20" s="5">
        <v>108443</v>
      </c>
      <c r="E20" s="5">
        <v>200000</v>
      </c>
    </row>
    <row r="21" spans="1:9" x14ac:dyDescent="0.25">
      <c r="A21" s="6">
        <v>10</v>
      </c>
      <c r="B21" s="6">
        <v>2</v>
      </c>
      <c r="C21" s="2" t="s">
        <v>659</v>
      </c>
      <c r="D21" s="5">
        <v>60000</v>
      </c>
      <c r="E21" s="5">
        <v>130000</v>
      </c>
    </row>
    <row r="22" spans="1:9" x14ac:dyDescent="0.25">
      <c r="A22" s="6">
        <v>11</v>
      </c>
      <c r="B22" s="6">
        <v>2</v>
      </c>
      <c r="C22" s="2" t="s">
        <v>660</v>
      </c>
      <c r="D22" s="5">
        <v>80000</v>
      </c>
      <c r="E22" s="5">
        <v>120000</v>
      </c>
    </row>
    <row r="23" spans="1:9" x14ac:dyDescent="0.25">
      <c r="A23" s="6">
        <v>12</v>
      </c>
      <c r="B23" s="6">
        <v>1</v>
      </c>
      <c r="C23" s="2" t="s">
        <v>79</v>
      </c>
      <c r="D23" s="5">
        <v>0</v>
      </c>
      <c r="E23" s="5">
        <v>600000</v>
      </c>
    </row>
    <row r="24" spans="1:9" x14ac:dyDescent="0.25">
      <c r="D24" s="4">
        <f>SUM(D12:D23)</f>
        <v>1095229</v>
      </c>
      <c r="E24" s="4">
        <f>SUM(E12:E23)</f>
        <v>2391000</v>
      </c>
    </row>
    <row r="26" spans="1:9" x14ac:dyDescent="0.25">
      <c r="C26" s="77" t="s">
        <v>0</v>
      </c>
      <c r="D26" s="43">
        <f>D24</f>
        <v>1095229</v>
      </c>
    </row>
    <row r="27" spans="1:9" x14ac:dyDescent="0.25">
      <c r="C27" s="77" t="s">
        <v>423</v>
      </c>
      <c r="D27" s="43">
        <f>E24</f>
        <v>2391000</v>
      </c>
    </row>
    <row r="28" spans="1:9" x14ac:dyDescent="0.25">
      <c r="C28" s="72" t="s">
        <v>148</v>
      </c>
      <c r="D28" s="73">
        <f>D27-D26</f>
        <v>1295771</v>
      </c>
    </row>
    <row r="30" spans="1:9" x14ac:dyDescent="0.25">
      <c r="B30" s="89">
        <v>45607</v>
      </c>
      <c r="C30" t="s">
        <v>682</v>
      </c>
      <c r="E30">
        <v>1265500</v>
      </c>
    </row>
    <row r="31" spans="1:9" x14ac:dyDescent="0.25">
      <c r="B31" s="89">
        <v>45607</v>
      </c>
      <c r="C31" t="s">
        <v>206</v>
      </c>
      <c r="E31" s="4">
        <f>E30-E24</f>
        <v>-1125500</v>
      </c>
    </row>
  </sheetData>
  <mergeCells count="10">
    <mergeCell ref="A10:E10"/>
    <mergeCell ref="G10:J10"/>
    <mergeCell ref="A1:E7"/>
    <mergeCell ref="G1:J7"/>
    <mergeCell ref="A8:C8"/>
    <mergeCell ref="D8:E8"/>
    <mergeCell ref="G8:I8"/>
    <mergeCell ref="A9:C9"/>
    <mergeCell ref="D9:E9"/>
    <mergeCell ref="G9:I9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933FC-6A3A-49AF-9D6B-FC2D86C0B7EA}">
  <sheetPr>
    <tabColor rgb="FFFF0000"/>
  </sheetPr>
  <dimension ref="A1:J24"/>
  <sheetViews>
    <sheetView topLeftCell="A10" workbookViewId="0">
      <selection activeCell="F27" sqref="F27"/>
    </sheetView>
  </sheetViews>
  <sheetFormatPr defaultRowHeight="15" x14ac:dyDescent="0.25"/>
  <cols>
    <col min="2" max="2" width="11.85546875" customWidth="1"/>
    <col min="3" max="3" width="47" customWidth="1"/>
    <col min="4" max="4" width="13.28515625" customWidth="1"/>
    <col min="5" max="5" width="14.140625" customWidth="1"/>
    <col min="8" max="8" width="10.85546875" customWidth="1"/>
    <col min="9" max="9" width="50.7109375" customWidth="1"/>
    <col min="10" max="10" width="16.140625" customWidth="1"/>
  </cols>
  <sheetData>
    <row r="1" spans="1:10" x14ac:dyDescent="0.25">
      <c r="A1" s="170"/>
      <c r="B1" s="170"/>
      <c r="C1" s="170"/>
      <c r="D1" s="170"/>
      <c r="E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E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E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E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E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E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E7" s="170"/>
      <c r="G7" s="170"/>
      <c r="H7" s="170"/>
      <c r="I7" s="170"/>
      <c r="J7" s="170"/>
    </row>
    <row r="8" spans="1:10" x14ac:dyDescent="0.25">
      <c r="A8" s="188" t="s">
        <v>669</v>
      </c>
      <c r="B8" s="188"/>
      <c r="C8" s="188"/>
      <c r="D8" s="210" t="s">
        <v>488</v>
      </c>
      <c r="E8" s="210"/>
      <c r="G8" s="211" t="s">
        <v>592</v>
      </c>
      <c r="H8" s="212"/>
      <c r="I8" s="212"/>
      <c r="J8" s="76" t="s">
        <v>611</v>
      </c>
    </row>
    <row r="9" spans="1:10" x14ac:dyDescent="0.25">
      <c r="A9" s="188" t="s">
        <v>668</v>
      </c>
      <c r="B9" s="188"/>
      <c r="C9" s="188"/>
      <c r="D9" s="210" t="s">
        <v>288</v>
      </c>
      <c r="E9" s="210"/>
      <c r="G9" s="211" t="s">
        <v>610</v>
      </c>
      <c r="H9" s="212"/>
      <c r="I9" s="216"/>
      <c r="J9" s="76" t="s">
        <v>288</v>
      </c>
    </row>
    <row r="10" spans="1:10" x14ac:dyDescent="0.25">
      <c r="A10" s="189" t="s">
        <v>627</v>
      </c>
      <c r="B10" s="189"/>
      <c r="C10" s="189"/>
      <c r="D10" s="189"/>
      <c r="E10" s="189"/>
      <c r="G10" s="213" t="s">
        <v>458</v>
      </c>
      <c r="H10" s="214"/>
      <c r="I10" s="214"/>
      <c r="J10" s="215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1</v>
      </c>
      <c r="C12" s="2" t="s">
        <v>633</v>
      </c>
      <c r="D12" s="5">
        <v>200000</v>
      </c>
      <c r="E12" s="5"/>
    </row>
    <row r="13" spans="1:10" x14ac:dyDescent="0.25">
      <c r="A13" s="6">
        <v>2</v>
      </c>
      <c r="B13" s="6">
        <v>1</v>
      </c>
      <c r="C13" s="2" t="s">
        <v>634</v>
      </c>
      <c r="D13" s="5">
        <v>120000</v>
      </c>
      <c r="E13" s="5"/>
    </row>
    <row r="14" spans="1:10" x14ac:dyDescent="0.25">
      <c r="A14" s="6">
        <v>3</v>
      </c>
      <c r="B14" s="6">
        <v>1</v>
      </c>
      <c r="C14" s="2" t="s">
        <v>635</v>
      </c>
      <c r="D14" s="5">
        <v>380000</v>
      </c>
      <c r="E14" s="5"/>
    </row>
    <row r="15" spans="1:10" x14ac:dyDescent="0.25">
      <c r="A15" s="2"/>
      <c r="B15" s="2"/>
      <c r="C15" s="2"/>
      <c r="D15" s="2"/>
      <c r="E15" s="2"/>
    </row>
    <row r="16" spans="1:10" x14ac:dyDescent="0.25">
      <c r="A16" s="2"/>
      <c r="B16" s="2"/>
      <c r="C16" s="2"/>
      <c r="D16" s="2"/>
      <c r="E16" s="2"/>
    </row>
    <row r="24" spans="3:4" x14ac:dyDescent="0.25">
      <c r="C24" t="s">
        <v>764</v>
      </c>
      <c r="D24">
        <v>1130000</v>
      </c>
    </row>
  </sheetData>
  <mergeCells count="10">
    <mergeCell ref="A10:E10"/>
    <mergeCell ref="G10:J10"/>
    <mergeCell ref="A1:E7"/>
    <mergeCell ref="G1:J7"/>
    <mergeCell ref="A8:C8"/>
    <mergeCell ref="D8:E8"/>
    <mergeCell ref="G8:I8"/>
    <mergeCell ref="A9:C9"/>
    <mergeCell ref="D9:E9"/>
    <mergeCell ref="G9:I9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14C9D-238A-4A03-8C30-B10FC60D512F}">
  <dimension ref="A1:E15"/>
  <sheetViews>
    <sheetView workbookViewId="0">
      <selection activeCell="G14" sqref="G14"/>
    </sheetView>
  </sheetViews>
  <sheetFormatPr defaultRowHeight="15" x14ac:dyDescent="0.25"/>
  <cols>
    <col min="3" max="3" width="48.5703125" customWidth="1"/>
    <col min="4" max="4" width="11.7109375" customWidth="1"/>
    <col min="5" max="5" width="12.140625" customWidth="1"/>
  </cols>
  <sheetData>
    <row r="1" spans="1:5" x14ac:dyDescent="0.25">
      <c r="A1" s="170"/>
      <c r="B1" s="170"/>
      <c r="C1" s="170"/>
      <c r="D1" s="170"/>
      <c r="E1" s="170"/>
    </row>
    <row r="2" spans="1:5" x14ac:dyDescent="0.25">
      <c r="A2" s="170"/>
      <c r="B2" s="170"/>
      <c r="C2" s="170"/>
      <c r="D2" s="170"/>
      <c r="E2" s="170"/>
    </row>
    <row r="3" spans="1:5" x14ac:dyDescent="0.25">
      <c r="A3" s="170"/>
      <c r="B3" s="170"/>
      <c r="C3" s="170"/>
      <c r="D3" s="170"/>
      <c r="E3" s="170"/>
    </row>
    <row r="4" spans="1:5" x14ac:dyDescent="0.25">
      <c r="A4" s="170"/>
      <c r="B4" s="170"/>
      <c r="C4" s="170"/>
      <c r="D4" s="170"/>
      <c r="E4" s="170"/>
    </row>
    <row r="5" spans="1:5" x14ac:dyDescent="0.25">
      <c r="A5" s="170"/>
      <c r="B5" s="170"/>
      <c r="C5" s="170"/>
      <c r="D5" s="170"/>
      <c r="E5" s="170"/>
    </row>
    <row r="6" spans="1:5" x14ac:dyDescent="0.25">
      <c r="A6" s="170"/>
      <c r="B6" s="170"/>
      <c r="C6" s="170"/>
      <c r="D6" s="170"/>
      <c r="E6" s="170"/>
    </row>
    <row r="7" spans="1:5" x14ac:dyDescent="0.25">
      <c r="A7" s="170"/>
      <c r="B7" s="170"/>
      <c r="C7" s="170"/>
      <c r="D7" s="170"/>
      <c r="E7" s="170"/>
    </row>
    <row r="8" spans="1:5" x14ac:dyDescent="0.25">
      <c r="A8" s="188" t="s">
        <v>623</v>
      </c>
      <c r="B8" s="188"/>
      <c r="C8" s="188"/>
      <c r="D8" s="210" t="s">
        <v>488</v>
      </c>
      <c r="E8" s="210"/>
    </row>
    <row r="9" spans="1:5" x14ac:dyDescent="0.25">
      <c r="A9" s="188" t="s">
        <v>624</v>
      </c>
      <c r="B9" s="188"/>
      <c r="C9" s="188"/>
      <c r="D9" s="210" t="s">
        <v>288</v>
      </c>
      <c r="E9" s="210"/>
    </row>
    <row r="10" spans="1:5" x14ac:dyDescent="0.25">
      <c r="A10" s="189" t="s">
        <v>627</v>
      </c>
      <c r="B10" s="189"/>
      <c r="C10" s="189"/>
      <c r="D10" s="189"/>
      <c r="E10" s="189"/>
    </row>
    <row r="11" spans="1:5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</row>
    <row r="12" spans="1:5" x14ac:dyDescent="0.25">
      <c r="A12" s="6">
        <v>1</v>
      </c>
      <c r="B12" s="6">
        <v>1</v>
      </c>
      <c r="C12" s="2" t="s">
        <v>55</v>
      </c>
      <c r="D12" s="5">
        <v>33308</v>
      </c>
      <c r="E12" s="5"/>
    </row>
    <row r="13" spans="1:5" x14ac:dyDescent="0.25">
      <c r="A13" s="6">
        <v>2</v>
      </c>
      <c r="B13" s="6">
        <v>1</v>
      </c>
      <c r="C13" s="2" t="s">
        <v>625</v>
      </c>
      <c r="D13" s="5">
        <v>168000</v>
      </c>
      <c r="E13" s="5"/>
    </row>
    <row r="14" spans="1:5" x14ac:dyDescent="0.25">
      <c r="A14" s="6">
        <v>3</v>
      </c>
      <c r="B14" s="6">
        <v>1</v>
      </c>
      <c r="C14" s="2" t="s">
        <v>626</v>
      </c>
      <c r="D14" s="5">
        <v>15000</v>
      </c>
      <c r="E14" s="5"/>
    </row>
    <row r="15" spans="1:5" x14ac:dyDescent="0.25">
      <c r="A15" s="190" t="s">
        <v>183</v>
      </c>
      <c r="B15" s="190"/>
      <c r="C15" s="190"/>
      <c r="D15" s="29">
        <f>SUM(D12:D14)</f>
        <v>216308</v>
      </c>
      <c r="E15" s="2"/>
    </row>
  </sheetData>
  <mergeCells count="7">
    <mergeCell ref="A15:C15"/>
    <mergeCell ref="A1:E7"/>
    <mergeCell ref="A8:C8"/>
    <mergeCell ref="D8:E8"/>
    <mergeCell ref="A9:C9"/>
    <mergeCell ref="D9:E9"/>
    <mergeCell ref="A10:E10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3519C-6BFC-40F7-9F71-1A6E1FDDE95B}">
  <dimension ref="A1:E22"/>
  <sheetViews>
    <sheetView topLeftCell="A7" workbookViewId="0">
      <selection activeCell="G21" sqref="G21"/>
    </sheetView>
  </sheetViews>
  <sheetFormatPr defaultRowHeight="15" x14ac:dyDescent="0.25"/>
  <cols>
    <col min="3" max="3" width="45.140625" customWidth="1"/>
  </cols>
  <sheetData>
    <row r="1" spans="1:5" x14ac:dyDescent="0.25">
      <c r="A1" s="170"/>
      <c r="B1" s="170"/>
      <c r="C1" s="170"/>
      <c r="D1" s="170"/>
      <c r="E1" s="170"/>
    </row>
    <row r="2" spans="1:5" x14ac:dyDescent="0.25">
      <c r="A2" s="170"/>
      <c r="B2" s="170"/>
      <c r="C2" s="170"/>
      <c r="D2" s="170"/>
      <c r="E2" s="170"/>
    </row>
    <row r="3" spans="1:5" x14ac:dyDescent="0.25">
      <c r="A3" s="170"/>
      <c r="B3" s="170"/>
      <c r="C3" s="170"/>
      <c r="D3" s="170"/>
      <c r="E3" s="170"/>
    </row>
    <row r="4" spans="1:5" x14ac:dyDescent="0.25">
      <c r="A4" s="170"/>
      <c r="B4" s="170"/>
      <c r="C4" s="170"/>
      <c r="D4" s="170"/>
      <c r="E4" s="170"/>
    </row>
    <row r="5" spans="1:5" x14ac:dyDescent="0.25">
      <c r="A5" s="170"/>
      <c r="B5" s="170"/>
      <c r="C5" s="170"/>
      <c r="D5" s="170"/>
      <c r="E5" s="170"/>
    </row>
    <row r="6" spans="1:5" x14ac:dyDescent="0.25">
      <c r="A6" s="170"/>
      <c r="B6" s="170"/>
      <c r="C6" s="170"/>
      <c r="D6" s="170"/>
      <c r="E6" s="170"/>
    </row>
    <row r="7" spans="1:5" x14ac:dyDescent="0.25">
      <c r="A7" s="170"/>
      <c r="B7" s="170"/>
      <c r="C7" s="170"/>
      <c r="D7" s="170"/>
      <c r="E7" s="170"/>
    </row>
    <row r="8" spans="1:5" x14ac:dyDescent="0.25">
      <c r="A8" s="188" t="s">
        <v>661</v>
      </c>
      <c r="B8" s="188"/>
      <c r="C8" s="188"/>
      <c r="D8" s="210" t="s">
        <v>488</v>
      </c>
      <c r="E8" s="210"/>
    </row>
    <row r="9" spans="1:5" x14ac:dyDescent="0.25">
      <c r="A9" s="188" t="s">
        <v>662</v>
      </c>
      <c r="B9" s="188"/>
      <c r="C9" s="188"/>
      <c r="D9" s="210" t="s">
        <v>288</v>
      </c>
      <c r="E9" s="210"/>
    </row>
    <row r="10" spans="1:5" x14ac:dyDescent="0.25">
      <c r="A10" s="189" t="s">
        <v>609</v>
      </c>
      <c r="B10" s="189"/>
      <c r="C10" s="189"/>
      <c r="D10" s="189"/>
      <c r="E10" s="189"/>
    </row>
    <row r="11" spans="1:5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</row>
    <row r="12" spans="1:5" x14ac:dyDescent="0.25">
      <c r="A12" s="6">
        <v>1</v>
      </c>
      <c r="B12" s="6">
        <v>2</v>
      </c>
      <c r="C12" s="2" t="s">
        <v>663</v>
      </c>
      <c r="D12" s="5">
        <v>154000</v>
      </c>
      <c r="E12" s="5">
        <v>250000</v>
      </c>
    </row>
    <row r="13" spans="1:5" x14ac:dyDescent="0.25">
      <c r="A13" s="6">
        <v>2</v>
      </c>
      <c r="B13" s="6">
        <v>2</v>
      </c>
      <c r="C13" s="2" t="s">
        <v>664</v>
      </c>
      <c r="D13" s="5">
        <v>196000</v>
      </c>
      <c r="E13" s="5">
        <v>310000</v>
      </c>
    </row>
    <row r="14" spans="1:5" x14ac:dyDescent="0.25">
      <c r="A14" s="6">
        <v>3</v>
      </c>
      <c r="B14" s="6">
        <v>1</v>
      </c>
      <c r="C14" s="2" t="s">
        <v>665</v>
      </c>
      <c r="D14" s="5">
        <v>31500</v>
      </c>
      <c r="E14" s="5">
        <v>60000</v>
      </c>
    </row>
    <row r="15" spans="1:5" x14ac:dyDescent="0.25">
      <c r="A15" s="6">
        <v>4</v>
      </c>
      <c r="B15" s="6">
        <v>1</v>
      </c>
      <c r="C15" s="2" t="s">
        <v>666</v>
      </c>
      <c r="D15" s="5">
        <v>73500</v>
      </c>
      <c r="E15" s="5">
        <v>120000</v>
      </c>
    </row>
    <row r="16" spans="1:5" x14ac:dyDescent="0.25">
      <c r="A16" s="6">
        <v>5</v>
      </c>
      <c r="B16" s="6">
        <v>1</v>
      </c>
      <c r="C16" s="2" t="s">
        <v>667</v>
      </c>
      <c r="D16" s="5">
        <v>190000</v>
      </c>
      <c r="E16" s="5">
        <v>305000</v>
      </c>
    </row>
    <row r="17" spans="1:5" x14ac:dyDescent="0.25">
      <c r="A17" s="6">
        <v>6</v>
      </c>
      <c r="B17" s="6">
        <v>1</v>
      </c>
      <c r="C17" s="2" t="s">
        <v>79</v>
      </c>
      <c r="D17" s="5">
        <v>400000</v>
      </c>
      <c r="E17" s="5">
        <v>400000</v>
      </c>
    </row>
    <row r="18" spans="1:5" x14ac:dyDescent="0.25">
      <c r="D18" s="4">
        <f>SUM(D12:D17)</f>
        <v>1045000</v>
      </c>
      <c r="E18" s="4">
        <f>SUM(E12:E17)</f>
        <v>1445000</v>
      </c>
    </row>
    <row r="20" spans="1:5" x14ac:dyDescent="0.25">
      <c r="C20" s="77" t="s">
        <v>0</v>
      </c>
      <c r="D20" s="43">
        <f>D18</f>
        <v>1045000</v>
      </c>
    </row>
    <row r="21" spans="1:5" x14ac:dyDescent="0.25">
      <c r="C21" s="77" t="s">
        <v>423</v>
      </c>
      <c r="D21" s="43">
        <f>E18</f>
        <v>1445000</v>
      </c>
    </row>
    <row r="22" spans="1:5" x14ac:dyDescent="0.25">
      <c r="C22" s="72" t="s">
        <v>148</v>
      </c>
      <c r="D22" s="73">
        <f>D21-D20</f>
        <v>400000</v>
      </c>
    </row>
  </sheetData>
  <mergeCells count="6">
    <mergeCell ref="A10:E10"/>
    <mergeCell ref="A1:E7"/>
    <mergeCell ref="A8:C8"/>
    <mergeCell ref="D8:E8"/>
    <mergeCell ref="A9:C9"/>
    <mergeCell ref="D9:E9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56208-6629-4DB5-BFD8-9F68129A424A}">
  <dimension ref="A1:E30"/>
  <sheetViews>
    <sheetView topLeftCell="A7" workbookViewId="0">
      <selection activeCell="I17" sqref="I17"/>
    </sheetView>
  </sheetViews>
  <sheetFormatPr defaultRowHeight="15" x14ac:dyDescent="0.25"/>
  <cols>
    <col min="3" max="3" width="40.85546875" customWidth="1"/>
    <col min="5" max="5" width="11.140625" customWidth="1"/>
  </cols>
  <sheetData>
    <row r="1" spans="1:5" x14ac:dyDescent="0.25">
      <c r="A1" s="170"/>
      <c r="B1" s="170"/>
      <c r="C1" s="170"/>
      <c r="D1" s="170"/>
      <c r="E1" s="170"/>
    </row>
    <row r="2" spans="1:5" x14ac:dyDescent="0.25">
      <c r="A2" s="170"/>
      <c r="B2" s="170"/>
      <c r="C2" s="170"/>
      <c r="D2" s="170"/>
      <c r="E2" s="170"/>
    </row>
    <row r="3" spans="1:5" x14ac:dyDescent="0.25">
      <c r="A3" s="170"/>
      <c r="B3" s="170"/>
      <c r="C3" s="170"/>
      <c r="D3" s="170"/>
      <c r="E3" s="170"/>
    </row>
    <row r="4" spans="1:5" x14ac:dyDescent="0.25">
      <c r="A4" s="170"/>
      <c r="B4" s="170"/>
      <c r="C4" s="170"/>
      <c r="D4" s="170"/>
      <c r="E4" s="170"/>
    </row>
    <row r="5" spans="1:5" x14ac:dyDescent="0.25">
      <c r="A5" s="170"/>
      <c r="B5" s="170"/>
      <c r="C5" s="170"/>
      <c r="D5" s="170"/>
      <c r="E5" s="170"/>
    </row>
    <row r="6" spans="1:5" x14ac:dyDescent="0.25">
      <c r="A6" s="170"/>
      <c r="B6" s="170"/>
      <c r="C6" s="170"/>
      <c r="D6" s="170"/>
      <c r="E6" s="170"/>
    </row>
    <row r="7" spans="1:5" x14ac:dyDescent="0.25">
      <c r="A7" s="170"/>
      <c r="B7" s="170"/>
      <c r="C7" s="170"/>
      <c r="D7" s="170"/>
      <c r="E7" s="170"/>
    </row>
    <row r="8" spans="1:5" x14ac:dyDescent="0.25">
      <c r="A8" s="188" t="s">
        <v>686</v>
      </c>
      <c r="B8" s="188"/>
      <c r="C8" s="188"/>
      <c r="D8" s="210" t="s">
        <v>488</v>
      </c>
      <c r="E8" s="210"/>
    </row>
    <row r="9" spans="1:5" x14ac:dyDescent="0.25">
      <c r="A9" s="188" t="s">
        <v>662</v>
      </c>
      <c r="B9" s="188"/>
      <c r="C9" s="188"/>
      <c r="D9" s="210" t="s">
        <v>288</v>
      </c>
      <c r="E9" s="210"/>
    </row>
    <row r="10" spans="1:5" x14ac:dyDescent="0.25">
      <c r="A10" s="189" t="s">
        <v>678</v>
      </c>
      <c r="B10" s="189"/>
      <c r="C10" s="189"/>
      <c r="D10" s="189"/>
      <c r="E10" s="189"/>
    </row>
    <row r="11" spans="1:5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</row>
    <row r="12" spans="1:5" x14ac:dyDescent="0.25">
      <c r="A12" s="6">
        <v>1</v>
      </c>
      <c r="B12" s="6">
        <v>1</v>
      </c>
      <c r="C12" s="2" t="s">
        <v>670</v>
      </c>
      <c r="D12" s="5">
        <v>382444</v>
      </c>
      <c r="E12" s="5">
        <v>510000</v>
      </c>
    </row>
    <row r="13" spans="1:5" x14ac:dyDescent="0.25">
      <c r="A13" s="6">
        <v>2</v>
      </c>
      <c r="B13" s="6">
        <v>2</v>
      </c>
      <c r="C13" s="2" t="s">
        <v>671</v>
      </c>
      <c r="D13" s="5">
        <v>100000</v>
      </c>
      <c r="E13" s="5">
        <v>160000</v>
      </c>
    </row>
    <row r="14" spans="1:5" x14ac:dyDescent="0.25">
      <c r="A14" s="6">
        <v>3</v>
      </c>
      <c r="B14" s="6">
        <v>2</v>
      </c>
      <c r="C14" s="2" t="s">
        <v>66</v>
      </c>
      <c r="D14" s="5">
        <v>140000</v>
      </c>
      <c r="E14" s="5">
        <v>210000</v>
      </c>
    </row>
    <row r="15" spans="1:5" x14ac:dyDescent="0.25">
      <c r="A15" s="6">
        <v>4</v>
      </c>
      <c r="B15" s="6">
        <v>2</v>
      </c>
      <c r="C15" s="2" t="s">
        <v>672</v>
      </c>
      <c r="D15" s="5">
        <v>520000</v>
      </c>
      <c r="E15" s="5">
        <v>676000</v>
      </c>
    </row>
    <row r="16" spans="1:5" x14ac:dyDescent="0.25">
      <c r="A16" s="6">
        <v>5</v>
      </c>
      <c r="B16" s="6">
        <v>1</v>
      </c>
      <c r="C16" s="2" t="s">
        <v>673</v>
      </c>
      <c r="D16" s="5">
        <v>250000</v>
      </c>
      <c r="E16" s="5">
        <v>330000</v>
      </c>
    </row>
    <row r="17" spans="1:5" x14ac:dyDescent="0.25">
      <c r="A17" s="6">
        <v>6</v>
      </c>
      <c r="B17" s="6">
        <v>1</v>
      </c>
      <c r="C17" s="2" t="s">
        <v>674</v>
      </c>
      <c r="D17" s="5">
        <v>350000</v>
      </c>
      <c r="E17" s="5">
        <v>400000</v>
      </c>
    </row>
    <row r="18" spans="1:5" x14ac:dyDescent="0.25">
      <c r="A18" s="6">
        <v>7</v>
      </c>
      <c r="B18" s="6">
        <v>1</v>
      </c>
      <c r="C18" s="2" t="s">
        <v>54</v>
      </c>
      <c r="D18" s="5">
        <v>50000</v>
      </c>
      <c r="E18" s="5">
        <v>80000</v>
      </c>
    </row>
    <row r="19" spans="1:5" x14ac:dyDescent="0.25">
      <c r="A19" s="6">
        <v>8</v>
      </c>
      <c r="B19" s="6">
        <v>1</v>
      </c>
      <c r="C19" s="2" t="s">
        <v>55</v>
      </c>
      <c r="D19" s="5">
        <v>20000</v>
      </c>
      <c r="E19" s="5">
        <v>60000</v>
      </c>
    </row>
    <row r="20" spans="1:5" x14ac:dyDescent="0.25">
      <c r="A20" s="6">
        <v>9</v>
      </c>
      <c r="B20" s="6">
        <v>1</v>
      </c>
      <c r="C20" s="2" t="s">
        <v>675</v>
      </c>
      <c r="D20" s="5">
        <v>539320</v>
      </c>
      <c r="E20" s="5">
        <v>650000</v>
      </c>
    </row>
    <row r="21" spans="1:5" x14ac:dyDescent="0.25">
      <c r="A21" s="6">
        <v>10</v>
      </c>
      <c r="B21" s="6">
        <v>1</v>
      </c>
      <c r="C21" s="2" t="s">
        <v>676</v>
      </c>
      <c r="D21" s="5"/>
      <c r="E21" s="5">
        <v>100000</v>
      </c>
    </row>
    <row r="22" spans="1:5" x14ac:dyDescent="0.25">
      <c r="A22" s="6">
        <v>11</v>
      </c>
      <c r="B22" s="6">
        <v>1</v>
      </c>
      <c r="C22" s="2" t="s">
        <v>677</v>
      </c>
      <c r="D22" s="5">
        <v>0</v>
      </c>
      <c r="E22" s="5">
        <v>750000</v>
      </c>
    </row>
    <row r="23" spans="1:5" x14ac:dyDescent="0.25">
      <c r="D23" s="4">
        <f>SUM(D12:D22)</f>
        <v>2351764</v>
      </c>
      <c r="E23" s="4">
        <f>SUM(E12:E22)</f>
        <v>3926000</v>
      </c>
    </row>
    <row r="25" spans="1:5" x14ac:dyDescent="0.25">
      <c r="C25" s="77" t="s">
        <v>0</v>
      </c>
      <c r="D25" s="43">
        <f>D23</f>
        <v>2351764</v>
      </c>
    </row>
    <row r="26" spans="1:5" x14ac:dyDescent="0.25">
      <c r="C26" s="77" t="s">
        <v>423</v>
      </c>
      <c r="D26" s="43">
        <f>E23</f>
        <v>3926000</v>
      </c>
    </row>
    <row r="27" spans="1:5" x14ac:dyDescent="0.25">
      <c r="C27" s="72" t="s">
        <v>148</v>
      </c>
      <c r="D27" s="73">
        <f>D26-D25</f>
        <v>1574236</v>
      </c>
    </row>
    <row r="29" spans="1:5" x14ac:dyDescent="0.25">
      <c r="C29" t="s">
        <v>679</v>
      </c>
      <c r="D29">
        <v>1500000</v>
      </c>
    </row>
    <row r="30" spans="1:5" x14ac:dyDescent="0.25">
      <c r="C30" t="s">
        <v>680</v>
      </c>
      <c r="D30" s="4">
        <f>E23-D29</f>
        <v>2426000</v>
      </c>
    </row>
  </sheetData>
  <mergeCells count="6">
    <mergeCell ref="A10:E10"/>
    <mergeCell ref="A1:E7"/>
    <mergeCell ref="A8:C8"/>
    <mergeCell ref="D8:E8"/>
    <mergeCell ref="A9:C9"/>
    <mergeCell ref="D9:E9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FCF64-EEDE-416E-96C0-FA30D18AA7B8}">
  <dimension ref="A1:J20"/>
  <sheetViews>
    <sheetView topLeftCell="A4" workbookViewId="0">
      <selection activeCell="C18" sqref="C18:D20"/>
    </sheetView>
  </sheetViews>
  <sheetFormatPr defaultRowHeight="15" x14ac:dyDescent="0.25"/>
  <cols>
    <col min="3" max="3" width="42.28515625" customWidth="1"/>
    <col min="5" max="5" width="12" customWidth="1"/>
    <col min="9" max="9" width="37.7109375" customWidth="1"/>
    <col min="10" max="10" width="15.5703125" customWidth="1"/>
  </cols>
  <sheetData>
    <row r="1" spans="1:10" x14ac:dyDescent="0.25">
      <c r="A1" s="170"/>
      <c r="B1" s="170"/>
      <c r="C1" s="170"/>
      <c r="D1" s="170"/>
      <c r="E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E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E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E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E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E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E7" s="170"/>
      <c r="G7" s="170"/>
      <c r="H7" s="170"/>
      <c r="I7" s="170"/>
      <c r="J7" s="170"/>
    </row>
    <row r="8" spans="1:10" x14ac:dyDescent="0.25">
      <c r="A8" s="188" t="s">
        <v>737</v>
      </c>
      <c r="B8" s="188"/>
      <c r="C8" s="188"/>
      <c r="D8" s="210" t="s">
        <v>739</v>
      </c>
      <c r="E8" s="210"/>
      <c r="G8" s="211" t="s">
        <v>737</v>
      </c>
      <c r="H8" s="212"/>
      <c r="I8" s="212"/>
      <c r="J8" s="76" t="s">
        <v>740</v>
      </c>
    </row>
    <row r="9" spans="1:10" x14ac:dyDescent="0.25">
      <c r="A9" s="188" t="s">
        <v>738</v>
      </c>
      <c r="B9" s="188"/>
      <c r="C9" s="188"/>
      <c r="D9" s="210" t="s">
        <v>288</v>
      </c>
      <c r="E9" s="210"/>
      <c r="G9" s="211" t="s">
        <v>738</v>
      </c>
      <c r="H9" s="212"/>
      <c r="I9" s="216"/>
      <c r="J9" s="76" t="s">
        <v>288</v>
      </c>
    </row>
    <row r="10" spans="1:10" x14ac:dyDescent="0.25">
      <c r="A10" s="189" t="s">
        <v>743</v>
      </c>
      <c r="B10" s="189"/>
      <c r="C10" s="189"/>
      <c r="D10" s="189"/>
      <c r="E10" s="189"/>
      <c r="G10" s="213" t="s">
        <v>458</v>
      </c>
      <c r="H10" s="214"/>
      <c r="I10" s="214"/>
      <c r="J10" s="215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0</v>
      </c>
      <c r="E11" s="45" t="s">
        <v>43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1</v>
      </c>
      <c r="C12" s="2" t="s">
        <v>55</v>
      </c>
      <c r="D12" s="5">
        <v>15000</v>
      </c>
      <c r="E12" s="5">
        <v>25000</v>
      </c>
      <c r="G12" s="6">
        <v>1</v>
      </c>
      <c r="H12" s="6">
        <v>1</v>
      </c>
      <c r="I12" s="2" t="s">
        <v>55</v>
      </c>
      <c r="J12" s="5">
        <v>25000</v>
      </c>
    </row>
    <row r="13" spans="1:10" x14ac:dyDescent="0.25">
      <c r="A13" s="6">
        <v>2</v>
      </c>
      <c r="B13" s="6">
        <v>1</v>
      </c>
      <c r="C13" s="2" t="s">
        <v>217</v>
      </c>
      <c r="D13" s="5">
        <v>20000</v>
      </c>
      <c r="E13" s="5">
        <v>30000</v>
      </c>
      <c r="G13" s="6">
        <v>2</v>
      </c>
      <c r="H13" s="6">
        <v>1</v>
      </c>
      <c r="I13" s="2" t="s">
        <v>217</v>
      </c>
      <c r="J13" s="5">
        <v>30000</v>
      </c>
    </row>
    <row r="14" spans="1:10" x14ac:dyDescent="0.25">
      <c r="A14" s="6">
        <v>3</v>
      </c>
      <c r="B14" s="6">
        <v>4</v>
      </c>
      <c r="C14" s="2" t="s">
        <v>746</v>
      </c>
      <c r="D14" s="5">
        <v>222500</v>
      </c>
      <c r="E14" s="5">
        <v>250000</v>
      </c>
      <c r="G14" s="6">
        <v>3</v>
      </c>
      <c r="H14" s="6">
        <v>4</v>
      </c>
      <c r="I14" s="2" t="s">
        <v>746</v>
      </c>
      <c r="J14" s="5">
        <v>250000</v>
      </c>
    </row>
    <row r="15" spans="1:10" x14ac:dyDescent="0.25">
      <c r="A15" s="6">
        <v>4</v>
      </c>
      <c r="B15" s="6">
        <v>1</v>
      </c>
      <c r="C15" s="2" t="s">
        <v>79</v>
      </c>
      <c r="D15" s="5"/>
      <c r="E15" s="5">
        <v>150000</v>
      </c>
      <c r="G15" s="6">
        <v>4</v>
      </c>
      <c r="H15" s="6">
        <v>1</v>
      </c>
      <c r="I15" s="2" t="s">
        <v>79</v>
      </c>
      <c r="J15" s="5">
        <v>150000</v>
      </c>
    </row>
    <row r="16" spans="1:10" x14ac:dyDescent="0.25">
      <c r="A16" s="200"/>
      <c r="B16" s="200"/>
      <c r="C16" s="200"/>
      <c r="D16" s="29">
        <f>SUM(D12:D15)</f>
        <v>257500</v>
      </c>
      <c r="E16" s="29">
        <f>SUM(E12:E15)</f>
        <v>455000</v>
      </c>
      <c r="G16" s="190" t="s">
        <v>183</v>
      </c>
      <c r="H16" s="190"/>
      <c r="I16" s="190"/>
      <c r="J16" s="29">
        <f>SUM(J12:J15)</f>
        <v>455000</v>
      </c>
    </row>
    <row r="17" spans="3:10" x14ac:dyDescent="0.25">
      <c r="G17" s="243" t="s">
        <v>747</v>
      </c>
      <c r="H17" s="243"/>
      <c r="I17" s="243"/>
      <c r="J17" s="243"/>
    </row>
    <row r="18" spans="3:10" x14ac:dyDescent="0.25">
      <c r="C18" s="77" t="s">
        <v>0</v>
      </c>
      <c r="D18" s="43">
        <f>D16</f>
        <v>257500</v>
      </c>
    </row>
    <row r="19" spans="3:10" x14ac:dyDescent="0.25">
      <c r="C19" s="77" t="s">
        <v>43</v>
      </c>
      <c r="D19" s="43">
        <f>E16</f>
        <v>455000</v>
      </c>
    </row>
    <row r="20" spans="3:10" x14ac:dyDescent="0.25">
      <c r="C20" s="72" t="s">
        <v>148</v>
      </c>
      <c r="D20" s="73">
        <f>D19-D18</f>
        <v>197500</v>
      </c>
    </row>
  </sheetData>
  <mergeCells count="13">
    <mergeCell ref="A9:C9"/>
    <mergeCell ref="D9:E9"/>
    <mergeCell ref="G9:I9"/>
    <mergeCell ref="A1:E7"/>
    <mergeCell ref="G1:J7"/>
    <mergeCell ref="A8:C8"/>
    <mergeCell ref="D8:E8"/>
    <mergeCell ref="G8:I8"/>
    <mergeCell ref="A10:E10"/>
    <mergeCell ref="G10:J10"/>
    <mergeCell ref="A16:C16"/>
    <mergeCell ref="G16:I16"/>
    <mergeCell ref="G17:J17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EA839-8806-46F0-8E4C-714CFE852362}">
  <dimension ref="B1:S106"/>
  <sheetViews>
    <sheetView topLeftCell="A89" workbookViewId="0">
      <selection activeCell="I105" sqref="I105"/>
    </sheetView>
  </sheetViews>
  <sheetFormatPr defaultRowHeight="15" x14ac:dyDescent="0.25"/>
  <cols>
    <col min="1" max="1" width="4.7109375" customWidth="1"/>
    <col min="2" max="2" width="7.140625" customWidth="1"/>
    <col min="3" max="3" width="7.7109375" customWidth="1"/>
    <col min="4" max="4" width="48.7109375" customWidth="1"/>
    <col min="5" max="5" width="15.140625" customWidth="1"/>
    <col min="6" max="6" width="12" customWidth="1"/>
    <col min="9" max="9" width="11.28515625" customWidth="1"/>
    <col min="10" max="10" width="39.7109375" customWidth="1"/>
    <col min="11" max="11" width="17.7109375" style="4" customWidth="1"/>
    <col min="13" max="13" width="10.7109375" customWidth="1"/>
    <col min="14" max="14" width="29" customWidth="1"/>
    <col min="15" max="15" width="9" customWidth="1"/>
    <col min="17" max="17" width="39.42578125" customWidth="1"/>
    <col min="18" max="18" width="27.140625" customWidth="1"/>
    <col min="19" max="19" width="14.7109375" customWidth="1"/>
  </cols>
  <sheetData>
    <row r="1" spans="2:19" x14ac:dyDescent="0.25">
      <c r="B1" s="180" t="s">
        <v>137</v>
      </c>
      <c r="C1" s="181"/>
      <c r="D1" s="181"/>
      <c r="E1" s="181"/>
      <c r="F1" s="182"/>
      <c r="I1" s="170"/>
      <c r="J1" s="170"/>
      <c r="K1" s="170"/>
      <c r="M1" s="170"/>
      <c r="N1" s="170"/>
      <c r="O1" s="170"/>
      <c r="Q1" s="170"/>
      <c r="R1" s="170"/>
      <c r="S1" s="170"/>
    </row>
    <row r="2" spans="2:19" x14ac:dyDescent="0.25">
      <c r="B2" s="3" t="s">
        <v>14</v>
      </c>
      <c r="C2" s="3" t="s">
        <v>3</v>
      </c>
      <c r="D2" s="14" t="s">
        <v>0</v>
      </c>
      <c r="E2" s="14" t="s">
        <v>43</v>
      </c>
      <c r="F2" s="3" t="s">
        <v>13</v>
      </c>
      <c r="I2" s="170"/>
      <c r="J2" s="170"/>
      <c r="K2" s="170"/>
      <c r="M2" s="170"/>
      <c r="N2" s="170"/>
      <c r="O2" s="170"/>
      <c r="Q2" s="170"/>
      <c r="R2" s="170"/>
      <c r="S2" s="170"/>
    </row>
    <row r="3" spans="2:19" x14ac:dyDescent="0.25">
      <c r="B3" s="2">
        <v>1</v>
      </c>
      <c r="C3" s="2" t="s">
        <v>125</v>
      </c>
      <c r="D3" s="5">
        <v>180000</v>
      </c>
      <c r="E3" s="20"/>
      <c r="F3" s="5"/>
      <c r="I3" s="170"/>
      <c r="J3" s="170"/>
      <c r="K3" s="170"/>
      <c r="M3" s="170"/>
      <c r="N3" s="170"/>
      <c r="O3" s="170"/>
      <c r="Q3" s="170"/>
      <c r="R3" s="170"/>
      <c r="S3" s="170"/>
    </row>
    <row r="4" spans="2:19" x14ac:dyDescent="0.25">
      <c r="B4" s="2">
        <v>1</v>
      </c>
      <c r="C4" s="2" t="s">
        <v>93</v>
      </c>
      <c r="D4" s="5"/>
      <c r="E4" s="5"/>
      <c r="F4" s="5"/>
      <c r="I4" s="170"/>
      <c r="J4" s="170"/>
      <c r="K4" s="170"/>
      <c r="M4" s="170"/>
      <c r="N4" s="170"/>
      <c r="O4" s="170"/>
      <c r="Q4" s="170"/>
      <c r="R4" s="170"/>
      <c r="S4" s="170"/>
    </row>
    <row r="5" spans="2:19" x14ac:dyDescent="0.25">
      <c r="B5" s="16">
        <v>1</v>
      </c>
      <c r="C5" s="2" t="s">
        <v>94</v>
      </c>
      <c r="D5" s="5"/>
      <c r="E5" s="5"/>
      <c r="F5" s="5"/>
      <c r="I5" s="170"/>
      <c r="J5" s="170"/>
      <c r="K5" s="170"/>
      <c r="M5" s="170"/>
      <c r="N5" s="170"/>
      <c r="O5" s="170"/>
      <c r="Q5" s="170"/>
      <c r="R5" s="170"/>
      <c r="S5" s="170"/>
    </row>
    <row r="6" spans="2:19" x14ac:dyDescent="0.25">
      <c r="B6" s="2"/>
      <c r="C6" s="2"/>
      <c r="D6" s="5"/>
      <c r="E6" s="5"/>
      <c r="F6" s="5"/>
      <c r="I6" s="170"/>
      <c r="J6" s="170"/>
      <c r="K6" s="170"/>
      <c r="M6" s="170"/>
      <c r="N6" s="170"/>
      <c r="O6" s="170"/>
      <c r="Q6" s="170"/>
      <c r="R6" s="170"/>
      <c r="S6" s="170"/>
    </row>
    <row r="7" spans="2:19" x14ac:dyDescent="0.25">
      <c r="B7" s="2"/>
      <c r="C7" s="2"/>
      <c r="D7" s="5"/>
      <c r="E7" s="5"/>
      <c r="F7" s="5"/>
      <c r="I7" s="170"/>
      <c r="J7" s="170"/>
      <c r="K7" s="170"/>
      <c r="M7" s="170"/>
      <c r="N7" s="170"/>
      <c r="O7" s="170"/>
      <c r="Q7" s="170"/>
      <c r="R7" s="170"/>
      <c r="S7" s="170"/>
    </row>
    <row r="8" spans="2:19" x14ac:dyDescent="0.25">
      <c r="B8" s="2"/>
      <c r="C8" s="2"/>
      <c r="D8" s="5"/>
      <c r="E8" s="5"/>
      <c r="F8" s="5"/>
      <c r="I8" s="171" t="s">
        <v>137</v>
      </c>
      <c r="J8" s="171"/>
      <c r="K8" s="171"/>
      <c r="M8" s="171" t="s">
        <v>139</v>
      </c>
      <c r="N8" s="171"/>
      <c r="O8" s="171"/>
      <c r="Q8" s="171" t="s">
        <v>138</v>
      </c>
      <c r="R8" s="171"/>
      <c r="S8" s="171"/>
    </row>
    <row r="9" spans="2:19" x14ac:dyDescent="0.25">
      <c r="B9" s="2"/>
      <c r="C9" s="2"/>
      <c r="D9" s="5"/>
      <c r="E9" s="5"/>
      <c r="F9" s="5"/>
      <c r="I9" s="8" t="s">
        <v>109</v>
      </c>
      <c r="J9" s="8" t="s">
        <v>110</v>
      </c>
      <c r="K9" s="9" t="s">
        <v>111</v>
      </c>
      <c r="M9" s="171" t="s">
        <v>137</v>
      </c>
      <c r="N9" s="171"/>
      <c r="O9" s="171"/>
      <c r="Q9" s="171" t="s">
        <v>137</v>
      </c>
      <c r="R9" s="171"/>
      <c r="S9" s="171"/>
    </row>
    <row r="10" spans="2:19" x14ac:dyDescent="0.25">
      <c r="B10" s="2"/>
      <c r="C10" s="2"/>
      <c r="D10" s="5"/>
      <c r="E10" s="5"/>
      <c r="F10" s="5"/>
      <c r="I10" s="6">
        <v>1</v>
      </c>
      <c r="J10" s="2" t="s">
        <v>141</v>
      </c>
      <c r="K10" s="5">
        <v>280000</v>
      </c>
      <c r="M10" s="8" t="s">
        <v>109</v>
      </c>
      <c r="N10" s="8" t="s">
        <v>110</v>
      </c>
      <c r="O10" s="9" t="s">
        <v>111</v>
      </c>
      <c r="Q10" s="8" t="s">
        <v>109</v>
      </c>
      <c r="R10" s="8" t="s">
        <v>110</v>
      </c>
      <c r="S10" s="9" t="s">
        <v>111</v>
      </c>
    </row>
    <row r="11" spans="2:19" x14ac:dyDescent="0.25">
      <c r="B11" s="2"/>
      <c r="C11" s="2"/>
      <c r="D11" s="5"/>
      <c r="E11" s="5"/>
      <c r="F11" s="5"/>
      <c r="I11" s="6">
        <v>1</v>
      </c>
      <c r="J11" s="2" t="s">
        <v>142</v>
      </c>
      <c r="K11" s="5">
        <v>250000</v>
      </c>
      <c r="M11" s="6">
        <v>1</v>
      </c>
      <c r="N11" s="2" t="s">
        <v>88</v>
      </c>
      <c r="O11" s="5">
        <v>700000</v>
      </c>
      <c r="Q11" s="6"/>
      <c r="R11" s="2"/>
      <c r="S11" s="5"/>
    </row>
    <row r="12" spans="2:19" x14ac:dyDescent="0.25">
      <c r="B12" s="2"/>
      <c r="C12" s="2"/>
      <c r="D12" s="5"/>
      <c r="E12" s="5"/>
      <c r="F12" s="5"/>
      <c r="I12" s="6"/>
      <c r="J12" s="2"/>
      <c r="K12" s="5"/>
      <c r="M12" s="6">
        <v>1</v>
      </c>
      <c r="N12" s="2" t="s">
        <v>94</v>
      </c>
      <c r="O12" s="5">
        <v>150000</v>
      </c>
      <c r="Q12" s="6"/>
      <c r="R12" s="2"/>
      <c r="S12" s="5"/>
    </row>
    <row r="13" spans="2:19" x14ac:dyDescent="0.25">
      <c r="B13" s="2"/>
      <c r="C13" s="2"/>
      <c r="D13" s="5"/>
      <c r="E13" s="5"/>
      <c r="F13" s="5"/>
      <c r="I13" s="6"/>
      <c r="J13" s="2"/>
      <c r="K13" s="5"/>
      <c r="M13" s="6">
        <v>2</v>
      </c>
      <c r="N13" s="2" t="s">
        <v>173</v>
      </c>
      <c r="O13" s="5">
        <v>120000</v>
      </c>
      <c r="Q13" s="6"/>
      <c r="R13" s="2"/>
      <c r="S13" s="5"/>
    </row>
    <row r="14" spans="2:19" x14ac:dyDescent="0.25">
      <c r="B14" s="178" t="s">
        <v>50</v>
      </c>
      <c r="C14" s="179"/>
      <c r="D14" s="15">
        <f>SUM(D3:D13)</f>
        <v>180000</v>
      </c>
      <c r="E14" s="15">
        <f>SUM(E3:E13)</f>
        <v>0</v>
      </c>
      <c r="F14" s="15">
        <f>SUM(F3:F13)</f>
        <v>0</v>
      </c>
      <c r="I14" s="6"/>
      <c r="J14" s="2"/>
      <c r="K14" s="5"/>
      <c r="M14" s="6"/>
      <c r="N14" s="2"/>
      <c r="O14" s="5"/>
      <c r="Q14" s="6"/>
      <c r="R14" s="2"/>
      <c r="S14" s="5"/>
    </row>
    <row r="15" spans="2:19" x14ac:dyDescent="0.25">
      <c r="I15" s="193" t="s">
        <v>113</v>
      </c>
      <c r="J15" s="193"/>
      <c r="K15" s="7">
        <f>SUM(K10:K14)</f>
        <v>530000</v>
      </c>
      <c r="M15" s="6"/>
      <c r="N15" s="2"/>
      <c r="O15" s="5"/>
      <c r="Q15" s="6"/>
      <c r="R15" s="2"/>
      <c r="S15" s="5"/>
    </row>
    <row r="16" spans="2:19" x14ac:dyDescent="0.25">
      <c r="C16" t="s">
        <v>128</v>
      </c>
      <c r="D16" s="4">
        <f>D14</f>
        <v>180000</v>
      </c>
      <c r="I16" s="199" t="s">
        <v>140</v>
      </c>
      <c r="J16" s="199"/>
      <c r="K16" s="199"/>
      <c r="M16" s="6"/>
      <c r="N16" s="2"/>
      <c r="O16" s="5"/>
      <c r="Q16" s="6"/>
      <c r="R16" s="2"/>
      <c r="S16" s="5"/>
    </row>
    <row r="17" spans="2:19" x14ac:dyDescent="0.25">
      <c r="C17" t="s">
        <v>82</v>
      </c>
      <c r="D17">
        <v>690600</v>
      </c>
      <c r="I17" s="199"/>
      <c r="J17" s="199"/>
      <c r="K17" s="199"/>
      <c r="M17" s="6"/>
      <c r="N17" s="2"/>
      <c r="O17" s="5"/>
      <c r="Q17" s="6"/>
      <c r="R17" s="2"/>
      <c r="S17" s="5"/>
    </row>
    <row r="18" spans="2:19" x14ac:dyDescent="0.25">
      <c r="I18" s="199"/>
      <c r="J18" s="199"/>
      <c r="K18" s="199"/>
      <c r="M18" s="6"/>
      <c r="N18" s="2"/>
      <c r="O18" s="5"/>
      <c r="Q18" s="6"/>
      <c r="R18" s="2"/>
      <c r="S18" s="5"/>
    </row>
    <row r="19" spans="2:19" x14ac:dyDescent="0.25">
      <c r="I19" s="199"/>
      <c r="J19" s="199"/>
      <c r="K19" s="199"/>
      <c r="M19" s="6"/>
      <c r="N19" s="2"/>
      <c r="O19" s="5"/>
      <c r="Q19" s="6"/>
      <c r="R19" s="2"/>
      <c r="S19" s="5"/>
    </row>
    <row r="20" spans="2:19" x14ac:dyDescent="0.25">
      <c r="I20" s="199" t="s">
        <v>136</v>
      </c>
      <c r="J20" s="199"/>
      <c r="K20" s="199"/>
      <c r="M20" s="6"/>
      <c r="N20" s="2"/>
      <c r="O20" s="5"/>
      <c r="Q20" s="6"/>
      <c r="R20" s="2"/>
      <c r="S20" s="5"/>
    </row>
    <row r="21" spans="2:19" x14ac:dyDescent="0.25">
      <c r="I21" s="199"/>
      <c r="J21" s="199"/>
      <c r="K21" s="199"/>
      <c r="M21" s="193" t="s">
        <v>113</v>
      </c>
      <c r="N21" s="193"/>
      <c r="O21" s="7">
        <f>SUM(O11:O20)</f>
        <v>970000</v>
      </c>
      <c r="Q21" s="193" t="s">
        <v>113</v>
      </c>
      <c r="R21" s="193"/>
      <c r="S21" s="7">
        <f>SUM(S11:S20)</f>
        <v>0</v>
      </c>
    </row>
    <row r="22" spans="2:19" x14ac:dyDescent="0.25">
      <c r="I22" s="151"/>
      <c r="J22" s="151"/>
      <c r="K22" s="151"/>
    </row>
    <row r="23" spans="2:19" x14ac:dyDescent="0.25">
      <c r="I23" s="151"/>
      <c r="J23" s="151"/>
      <c r="K23" s="151"/>
    </row>
    <row r="24" spans="2:19" x14ac:dyDescent="0.25">
      <c r="B24" s="170"/>
      <c r="C24" s="170"/>
      <c r="D24" s="170"/>
      <c r="E24" s="170"/>
      <c r="F24" s="170"/>
      <c r="I24" s="151"/>
      <c r="J24" s="151"/>
      <c r="K24" s="151"/>
    </row>
    <row r="25" spans="2:19" x14ac:dyDescent="0.25">
      <c r="B25" s="170"/>
      <c r="C25" s="170"/>
      <c r="D25" s="170"/>
      <c r="E25" s="170"/>
      <c r="F25" s="170"/>
      <c r="I25" s="151"/>
      <c r="J25" s="151"/>
      <c r="K25" s="151"/>
    </row>
    <row r="26" spans="2:19" x14ac:dyDescent="0.25">
      <c r="B26" s="170"/>
      <c r="C26" s="170"/>
      <c r="D26" s="170"/>
      <c r="E26" s="170"/>
      <c r="F26" s="170"/>
      <c r="I26" s="151"/>
      <c r="J26" s="151"/>
      <c r="K26" s="151"/>
    </row>
    <row r="27" spans="2:19" x14ac:dyDescent="0.25">
      <c r="B27" s="170"/>
      <c r="C27" s="170"/>
      <c r="D27" s="170"/>
      <c r="E27" s="170"/>
      <c r="F27" s="170"/>
      <c r="I27" s="151"/>
      <c r="J27" s="151"/>
      <c r="K27" s="151"/>
    </row>
    <row r="28" spans="2:19" x14ac:dyDescent="0.25">
      <c r="B28" s="170"/>
      <c r="C28" s="170"/>
      <c r="D28" s="170"/>
      <c r="E28" s="170"/>
      <c r="F28" s="170"/>
      <c r="I28" s="151"/>
      <c r="J28" s="151"/>
      <c r="K28" s="151"/>
    </row>
    <row r="29" spans="2:19" x14ac:dyDescent="0.25">
      <c r="B29" s="170"/>
      <c r="C29" s="170"/>
      <c r="D29" s="170"/>
      <c r="E29" s="170"/>
      <c r="F29" s="170"/>
      <c r="I29" s="151"/>
      <c r="J29" s="151"/>
      <c r="K29" s="151"/>
    </row>
    <row r="30" spans="2:19" x14ac:dyDescent="0.25">
      <c r="B30" s="170"/>
      <c r="C30" s="170"/>
      <c r="D30" s="170"/>
      <c r="E30" s="170"/>
      <c r="F30" s="170"/>
      <c r="I30" s="151"/>
      <c r="J30" s="151"/>
      <c r="K30" s="151"/>
    </row>
    <row r="31" spans="2:19" x14ac:dyDescent="0.25">
      <c r="B31" s="188" t="s">
        <v>741</v>
      </c>
      <c r="C31" s="188"/>
      <c r="D31" s="188"/>
      <c r="E31" s="210" t="s">
        <v>760</v>
      </c>
      <c r="F31" s="210"/>
      <c r="I31" s="151"/>
      <c r="J31" s="151"/>
      <c r="K31" s="151"/>
    </row>
    <row r="32" spans="2:19" x14ac:dyDescent="0.25">
      <c r="B32" s="188" t="s">
        <v>742</v>
      </c>
      <c r="C32" s="188"/>
      <c r="D32" s="188"/>
      <c r="E32" s="210" t="s">
        <v>288</v>
      </c>
      <c r="F32" s="210"/>
      <c r="I32" s="151"/>
      <c r="J32" s="151"/>
      <c r="K32" s="151"/>
    </row>
    <row r="33" spans="2:11" x14ac:dyDescent="0.25">
      <c r="B33" s="189" t="s">
        <v>743</v>
      </c>
      <c r="C33" s="189"/>
      <c r="D33" s="189"/>
      <c r="E33" s="189"/>
      <c r="F33" s="189"/>
      <c r="I33" s="151"/>
      <c r="J33" s="151"/>
      <c r="K33" s="151"/>
    </row>
    <row r="34" spans="2:11" x14ac:dyDescent="0.25">
      <c r="B34" s="44" t="s">
        <v>14</v>
      </c>
      <c r="C34" s="44" t="s">
        <v>179</v>
      </c>
      <c r="D34" s="44" t="s">
        <v>110</v>
      </c>
      <c r="E34" s="45" t="s">
        <v>0</v>
      </c>
      <c r="F34" s="45" t="s">
        <v>43</v>
      </c>
      <c r="I34" s="151"/>
      <c r="J34" s="151"/>
      <c r="K34" s="151"/>
    </row>
    <row r="35" spans="2:11" x14ac:dyDescent="0.25">
      <c r="B35" s="6">
        <v>1</v>
      </c>
      <c r="C35" s="6">
        <v>1</v>
      </c>
      <c r="D35" s="2" t="s">
        <v>744</v>
      </c>
      <c r="E35" s="20">
        <v>116500</v>
      </c>
      <c r="F35" s="20">
        <v>270000</v>
      </c>
      <c r="I35" s="151"/>
      <c r="J35" s="151"/>
      <c r="K35" s="151"/>
    </row>
    <row r="36" spans="2:11" x14ac:dyDescent="0.25">
      <c r="B36" s="6">
        <v>2</v>
      </c>
      <c r="C36" s="6">
        <v>2</v>
      </c>
      <c r="D36" s="2" t="s">
        <v>7</v>
      </c>
      <c r="E36" s="20">
        <v>83000</v>
      </c>
      <c r="F36" s="20">
        <v>160000</v>
      </c>
      <c r="I36" s="151"/>
      <c r="J36" s="151"/>
      <c r="K36" s="151"/>
    </row>
    <row r="37" spans="2:11" x14ac:dyDescent="0.25">
      <c r="B37" s="6">
        <v>3</v>
      </c>
      <c r="C37" s="6">
        <v>1</v>
      </c>
      <c r="D37" s="2" t="s">
        <v>54</v>
      </c>
      <c r="E37" s="20">
        <v>18700</v>
      </c>
      <c r="F37" s="20">
        <v>35000</v>
      </c>
      <c r="I37" s="151"/>
      <c r="J37" s="151"/>
      <c r="K37" s="151"/>
    </row>
    <row r="38" spans="2:11" x14ac:dyDescent="0.25">
      <c r="B38" s="6">
        <v>4</v>
      </c>
      <c r="C38" s="6">
        <v>1</v>
      </c>
      <c r="D38" s="2" t="s">
        <v>225</v>
      </c>
      <c r="E38" s="20">
        <v>222500</v>
      </c>
      <c r="F38" s="20">
        <v>250000</v>
      </c>
      <c r="I38" s="151"/>
      <c r="J38" s="151"/>
      <c r="K38" s="151"/>
    </row>
    <row r="39" spans="2:11" x14ac:dyDescent="0.25">
      <c r="B39" s="6">
        <v>5</v>
      </c>
      <c r="C39" s="6">
        <v>4</v>
      </c>
      <c r="D39" s="2" t="s">
        <v>763</v>
      </c>
      <c r="E39" s="20">
        <v>20000</v>
      </c>
      <c r="F39" s="20">
        <v>30000</v>
      </c>
      <c r="I39" s="151"/>
      <c r="J39" s="151"/>
      <c r="K39" s="151"/>
    </row>
    <row r="40" spans="2:11" x14ac:dyDescent="0.25">
      <c r="B40" s="6">
        <v>6</v>
      </c>
      <c r="C40" s="6">
        <v>1</v>
      </c>
      <c r="D40" s="2" t="s">
        <v>231</v>
      </c>
      <c r="E40" s="20">
        <v>33500</v>
      </c>
      <c r="F40" s="20">
        <v>60000</v>
      </c>
      <c r="I40" s="151"/>
      <c r="J40" s="151"/>
      <c r="K40" s="151"/>
    </row>
    <row r="41" spans="2:11" x14ac:dyDescent="0.25">
      <c r="B41" s="6">
        <v>7</v>
      </c>
      <c r="C41" s="6">
        <v>1</v>
      </c>
      <c r="D41" s="2" t="s">
        <v>745</v>
      </c>
      <c r="E41" s="20">
        <v>30000</v>
      </c>
      <c r="F41" s="20">
        <v>50000</v>
      </c>
      <c r="I41" s="151"/>
      <c r="J41" s="151"/>
      <c r="K41" s="151"/>
    </row>
    <row r="42" spans="2:11" x14ac:dyDescent="0.25">
      <c r="B42" s="6">
        <v>8</v>
      </c>
      <c r="C42" s="6">
        <v>2</v>
      </c>
      <c r="D42" s="2" t="s">
        <v>749</v>
      </c>
      <c r="E42" s="20">
        <v>258000</v>
      </c>
      <c r="F42" s="20">
        <v>440000</v>
      </c>
      <c r="I42" s="151"/>
      <c r="J42" s="151"/>
      <c r="K42" s="151"/>
    </row>
    <row r="43" spans="2:11" x14ac:dyDescent="0.25">
      <c r="B43" s="6">
        <v>9</v>
      </c>
      <c r="C43" s="6">
        <v>1</v>
      </c>
      <c r="D43" s="2" t="s">
        <v>645</v>
      </c>
      <c r="E43" s="20">
        <v>60000</v>
      </c>
      <c r="F43" s="20">
        <v>100000</v>
      </c>
      <c r="I43" s="151"/>
      <c r="J43" s="151"/>
      <c r="K43" s="151"/>
    </row>
    <row r="44" spans="2:11" x14ac:dyDescent="0.25">
      <c r="B44" s="6">
        <v>10</v>
      </c>
      <c r="C44" s="6">
        <v>4</v>
      </c>
      <c r="D44" s="2" t="s">
        <v>752</v>
      </c>
      <c r="E44" s="20">
        <v>156000</v>
      </c>
      <c r="F44" s="20">
        <v>260000</v>
      </c>
    </row>
    <row r="45" spans="2:11" x14ac:dyDescent="0.25">
      <c r="B45" s="6">
        <v>11</v>
      </c>
      <c r="C45" s="6">
        <v>2</v>
      </c>
      <c r="D45" s="2" t="s">
        <v>105</v>
      </c>
      <c r="E45" s="5">
        <v>148526</v>
      </c>
      <c r="F45" s="5">
        <v>250000</v>
      </c>
    </row>
    <row r="46" spans="2:11" x14ac:dyDescent="0.25">
      <c r="B46" s="6">
        <v>12</v>
      </c>
      <c r="C46" s="6">
        <v>2</v>
      </c>
      <c r="D46" s="2" t="s">
        <v>753</v>
      </c>
      <c r="E46" s="20">
        <v>380000</v>
      </c>
      <c r="F46" s="5">
        <v>646000</v>
      </c>
      <c r="H46" s="170"/>
      <c r="I46" s="170"/>
      <c r="J46" s="170"/>
      <c r="K46" s="170"/>
    </row>
    <row r="47" spans="2:11" x14ac:dyDescent="0.25">
      <c r="B47" s="6">
        <v>13</v>
      </c>
      <c r="C47" s="6">
        <v>2</v>
      </c>
      <c r="D47" s="2" t="s">
        <v>67</v>
      </c>
      <c r="E47" s="2">
        <v>30000</v>
      </c>
      <c r="F47" s="5">
        <v>51000</v>
      </c>
      <c r="H47" s="170"/>
      <c r="I47" s="170"/>
      <c r="J47" s="170"/>
      <c r="K47" s="170"/>
    </row>
    <row r="48" spans="2:11" x14ac:dyDescent="0.25">
      <c r="B48" s="6">
        <v>14</v>
      </c>
      <c r="C48" s="6">
        <v>1</v>
      </c>
      <c r="D48" s="2" t="s">
        <v>755</v>
      </c>
      <c r="E48" s="20">
        <v>248000</v>
      </c>
      <c r="F48" s="5">
        <v>421600</v>
      </c>
      <c r="H48" s="170"/>
      <c r="I48" s="170"/>
      <c r="J48" s="170"/>
      <c r="K48" s="170"/>
    </row>
    <row r="49" spans="2:11" x14ac:dyDescent="0.25">
      <c r="B49" s="6">
        <v>15</v>
      </c>
      <c r="C49" s="6">
        <v>1</v>
      </c>
      <c r="D49" s="2" t="s">
        <v>756</v>
      </c>
      <c r="E49" s="20">
        <v>800000</v>
      </c>
      <c r="F49" s="5">
        <v>1500000</v>
      </c>
      <c r="H49" s="170"/>
      <c r="I49" s="170"/>
      <c r="J49" s="170"/>
      <c r="K49" s="170"/>
    </row>
    <row r="50" spans="2:11" x14ac:dyDescent="0.25">
      <c r="B50" s="6">
        <v>16</v>
      </c>
      <c r="C50" s="6">
        <v>1</v>
      </c>
      <c r="D50" s="2" t="s">
        <v>79</v>
      </c>
      <c r="E50" s="2"/>
      <c r="F50" s="2"/>
      <c r="H50" s="170"/>
      <c r="I50" s="170"/>
      <c r="J50" s="170"/>
      <c r="K50" s="170"/>
    </row>
    <row r="51" spans="2:11" x14ac:dyDescent="0.25">
      <c r="B51" s="6">
        <v>17</v>
      </c>
      <c r="C51" s="6">
        <v>2</v>
      </c>
      <c r="D51" s="2" t="s">
        <v>757</v>
      </c>
      <c r="E51" s="5">
        <v>30000</v>
      </c>
      <c r="F51" s="5">
        <v>50000</v>
      </c>
      <c r="H51" s="170"/>
      <c r="I51" s="170"/>
      <c r="J51" s="170"/>
      <c r="K51" s="170"/>
    </row>
    <row r="52" spans="2:11" x14ac:dyDescent="0.25">
      <c r="B52" s="6">
        <v>18</v>
      </c>
      <c r="C52" s="6">
        <v>1</v>
      </c>
      <c r="D52" s="2" t="s">
        <v>758</v>
      </c>
      <c r="E52" s="5">
        <v>0</v>
      </c>
      <c r="F52" s="5">
        <v>0</v>
      </c>
      <c r="H52" s="170"/>
      <c r="I52" s="170"/>
      <c r="J52" s="170"/>
      <c r="K52" s="170"/>
    </row>
    <row r="53" spans="2:11" x14ac:dyDescent="0.25">
      <c r="B53" s="6">
        <v>19</v>
      </c>
      <c r="C53" s="6">
        <v>1</v>
      </c>
      <c r="D53" s="2" t="s">
        <v>759</v>
      </c>
      <c r="E53" s="5">
        <v>50000</v>
      </c>
      <c r="F53" s="5">
        <v>0</v>
      </c>
      <c r="H53" s="211" t="s">
        <v>741</v>
      </c>
      <c r="I53" s="212"/>
      <c r="J53" s="212"/>
      <c r="K53" s="90" t="s">
        <v>761</v>
      </c>
    </row>
    <row r="54" spans="2:11" x14ac:dyDescent="0.25">
      <c r="B54" s="204" t="s">
        <v>157</v>
      </c>
      <c r="C54" s="204"/>
      <c r="D54" s="204"/>
      <c r="E54" s="4">
        <f>SUM(E35:E53)</f>
        <v>2684726</v>
      </c>
      <c r="F54" s="4">
        <f>SUM(F35:F53)</f>
        <v>4573600</v>
      </c>
      <c r="H54" s="211" t="s">
        <v>742</v>
      </c>
      <c r="I54" s="212"/>
      <c r="J54" s="216"/>
      <c r="K54" s="90" t="s">
        <v>288</v>
      </c>
    </row>
    <row r="55" spans="2:11" x14ac:dyDescent="0.25">
      <c r="H55" s="213" t="s">
        <v>743</v>
      </c>
      <c r="I55" s="214"/>
      <c r="J55" s="214"/>
      <c r="K55" s="215"/>
    </row>
    <row r="56" spans="2:11" x14ac:dyDescent="0.25">
      <c r="H56" s="44" t="s">
        <v>14</v>
      </c>
      <c r="I56" s="44" t="s">
        <v>179</v>
      </c>
      <c r="J56" s="44" t="s">
        <v>110</v>
      </c>
      <c r="K56" s="45" t="s">
        <v>111</v>
      </c>
    </row>
    <row r="57" spans="2:11" x14ac:dyDescent="0.25">
      <c r="D57" s="77" t="s">
        <v>0</v>
      </c>
      <c r="E57" s="43">
        <f>E54</f>
        <v>2684726</v>
      </c>
      <c r="H57" s="6">
        <v>1</v>
      </c>
      <c r="I57" s="6">
        <v>1</v>
      </c>
      <c r="J57" s="2" t="s">
        <v>744</v>
      </c>
      <c r="K57" s="20">
        <v>270000</v>
      </c>
    </row>
    <row r="58" spans="2:11" x14ac:dyDescent="0.25">
      <c r="D58" s="77" t="s">
        <v>43</v>
      </c>
      <c r="E58" s="43">
        <f>K76</f>
        <v>5273600</v>
      </c>
      <c r="H58" s="6">
        <v>2</v>
      </c>
      <c r="I58" s="6">
        <v>2</v>
      </c>
      <c r="J58" s="2" t="s">
        <v>7</v>
      </c>
      <c r="K58" s="20">
        <v>160000</v>
      </c>
    </row>
    <row r="59" spans="2:11" x14ac:dyDescent="0.25">
      <c r="D59" s="72" t="s">
        <v>148</v>
      </c>
      <c r="E59" s="73">
        <f>E58-E57</f>
        <v>2588874</v>
      </c>
      <c r="H59" s="6">
        <v>3</v>
      </c>
      <c r="I59" s="6">
        <v>1</v>
      </c>
      <c r="J59" s="2" t="s">
        <v>54</v>
      </c>
      <c r="K59" s="20">
        <v>35000</v>
      </c>
    </row>
    <row r="60" spans="2:11" x14ac:dyDescent="0.25">
      <c r="H60" s="6">
        <v>4</v>
      </c>
      <c r="I60" s="6">
        <v>1</v>
      </c>
      <c r="J60" s="2" t="s">
        <v>225</v>
      </c>
      <c r="K60" s="20">
        <v>30000</v>
      </c>
    </row>
    <row r="61" spans="2:11" x14ac:dyDescent="0.25">
      <c r="H61" s="6">
        <v>5</v>
      </c>
      <c r="I61" s="6">
        <v>4</v>
      </c>
      <c r="J61" s="2" t="s">
        <v>763</v>
      </c>
      <c r="K61" s="20">
        <v>250000</v>
      </c>
    </row>
    <row r="62" spans="2:11" x14ac:dyDescent="0.25">
      <c r="H62" s="6">
        <v>6</v>
      </c>
      <c r="I62" s="6">
        <v>1</v>
      </c>
      <c r="J62" s="2" t="s">
        <v>231</v>
      </c>
      <c r="K62" s="20">
        <v>60000</v>
      </c>
    </row>
    <row r="63" spans="2:11" x14ac:dyDescent="0.25">
      <c r="H63" s="6">
        <v>7</v>
      </c>
      <c r="I63" s="6">
        <v>1</v>
      </c>
      <c r="J63" s="2" t="s">
        <v>745</v>
      </c>
      <c r="K63" s="20">
        <v>50000</v>
      </c>
    </row>
    <row r="64" spans="2:11" x14ac:dyDescent="0.25">
      <c r="H64" s="6">
        <v>8</v>
      </c>
      <c r="I64" s="6">
        <v>2</v>
      </c>
      <c r="J64" s="2" t="s">
        <v>749</v>
      </c>
      <c r="K64" s="20">
        <v>440000</v>
      </c>
    </row>
    <row r="65" spans="8:11" x14ac:dyDescent="0.25">
      <c r="H65" s="6">
        <v>9</v>
      </c>
      <c r="I65" s="6">
        <v>1</v>
      </c>
      <c r="J65" s="2" t="s">
        <v>645</v>
      </c>
      <c r="K65" s="20">
        <v>100000</v>
      </c>
    </row>
    <row r="66" spans="8:11" x14ac:dyDescent="0.25">
      <c r="H66" s="6">
        <v>10</v>
      </c>
      <c r="I66" s="6">
        <v>4</v>
      </c>
      <c r="J66" s="2" t="s">
        <v>752</v>
      </c>
      <c r="K66" s="20">
        <v>260000</v>
      </c>
    </row>
    <row r="67" spans="8:11" x14ac:dyDescent="0.25">
      <c r="H67" s="6">
        <v>11</v>
      </c>
      <c r="I67" s="6">
        <v>2</v>
      </c>
      <c r="J67" s="2" t="s">
        <v>105</v>
      </c>
      <c r="K67" s="5">
        <v>250000</v>
      </c>
    </row>
    <row r="68" spans="8:11" x14ac:dyDescent="0.25">
      <c r="H68" s="6">
        <v>12</v>
      </c>
      <c r="I68" s="6">
        <v>2</v>
      </c>
      <c r="J68" s="2" t="s">
        <v>753</v>
      </c>
      <c r="K68" s="5">
        <v>646000</v>
      </c>
    </row>
    <row r="69" spans="8:11" x14ac:dyDescent="0.25">
      <c r="H69" s="6">
        <v>13</v>
      </c>
      <c r="I69" s="6">
        <v>2</v>
      </c>
      <c r="J69" s="2" t="s">
        <v>67</v>
      </c>
      <c r="K69" s="5">
        <v>51000</v>
      </c>
    </row>
    <row r="70" spans="8:11" x14ac:dyDescent="0.25">
      <c r="H70" s="6">
        <v>14</v>
      </c>
      <c r="I70" s="6">
        <v>1</v>
      </c>
      <c r="J70" s="2" t="s">
        <v>755</v>
      </c>
      <c r="K70" s="5">
        <v>421600</v>
      </c>
    </row>
    <row r="71" spans="8:11" x14ac:dyDescent="0.25">
      <c r="H71" s="6">
        <v>15</v>
      </c>
      <c r="I71" s="6">
        <v>1</v>
      </c>
      <c r="J71" s="2" t="s">
        <v>756</v>
      </c>
      <c r="K71" s="5">
        <v>1500000</v>
      </c>
    </row>
    <row r="72" spans="8:11" x14ac:dyDescent="0.25">
      <c r="H72" s="6">
        <v>16</v>
      </c>
      <c r="I72" s="6">
        <v>1</v>
      </c>
      <c r="J72" s="2" t="s">
        <v>79</v>
      </c>
      <c r="K72" s="5">
        <v>700000</v>
      </c>
    </row>
    <row r="73" spans="8:11" x14ac:dyDescent="0.25">
      <c r="H73" s="6">
        <v>17</v>
      </c>
      <c r="I73" s="6">
        <v>2</v>
      </c>
      <c r="J73" s="2" t="s">
        <v>757</v>
      </c>
      <c r="K73" s="5">
        <v>50000</v>
      </c>
    </row>
    <row r="74" spans="8:11" x14ac:dyDescent="0.25">
      <c r="H74" s="6">
        <v>18</v>
      </c>
      <c r="I74" s="6">
        <v>1</v>
      </c>
      <c r="J74" s="2" t="s">
        <v>758</v>
      </c>
      <c r="K74" s="5">
        <v>0</v>
      </c>
    </row>
    <row r="75" spans="8:11" x14ac:dyDescent="0.25">
      <c r="H75" s="6">
        <v>19</v>
      </c>
      <c r="I75" s="6">
        <v>1</v>
      </c>
      <c r="J75" s="2" t="s">
        <v>759</v>
      </c>
      <c r="K75" s="5">
        <v>0</v>
      </c>
    </row>
    <row r="76" spans="8:11" x14ac:dyDescent="0.25">
      <c r="H76" s="190" t="s">
        <v>157</v>
      </c>
      <c r="I76" s="190"/>
      <c r="J76" s="190"/>
      <c r="K76" s="29">
        <f>SUM(K57:K75)</f>
        <v>5273600</v>
      </c>
    </row>
    <row r="77" spans="8:11" x14ac:dyDescent="0.25">
      <c r="H77" s="243" t="s">
        <v>762</v>
      </c>
      <c r="I77" s="243"/>
      <c r="J77" s="243"/>
      <c r="K77" s="243"/>
    </row>
    <row r="92" spans="2:5" x14ac:dyDescent="0.25">
      <c r="B92" s="170"/>
      <c r="C92" s="170"/>
      <c r="D92" s="170"/>
      <c r="E92" s="170"/>
    </row>
    <row r="93" spans="2:5" x14ac:dyDescent="0.25">
      <c r="B93" s="170"/>
      <c r="C93" s="170"/>
      <c r="D93" s="170"/>
      <c r="E93" s="170"/>
    </row>
    <row r="94" spans="2:5" x14ac:dyDescent="0.25">
      <c r="B94" s="170"/>
      <c r="C94" s="170"/>
      <c r="D94" s="170"/>
      <c r="E94" s="170"/>
    </row>
    <row r="95" spans="2:5" x14ac:dyDescent="0.25">
      <c r="B95" s="170"/>
      <c r="C95" s="170"/>
      <c r="D95" s="170"/>
      <c r="E95" s="170"/>
    </row>
    <row r="96" spans="2:5" x14ac:dyDescent="0.25">
      <c r="B96" s="170"/>
      <c r="C96" s="170"/>
      <c r="D96" s="170"/>
      <c r="E96" s="170"/>
    </row>
    <row r="97" spans="2:5" x14ac:dyDescent="0.25">
      <c r="B97" s="170"/>
      <c r="C97" s="170"/>
      <c r="D97" s="170"/>
      <c r="E97" s="170"/>
    </row>
    <row r="98" spans="2:5" x14ac:dyDescent="0.25">
      <c r="B98" s="170"/>
      <c r="C98" s="170"/>
      <c r="D98" s="170"/>
      <c r="E98" s="170"/>
    </row>
    <row r="99" spans="2:5" x14ac:dyDescent="0.25">
      <c r="B99" s="211" t="s">
        <v>741</v>
      </c>
      <c r="C99" s="212"/>
      <c r="D99" s="212"/>
      <c r="E99" s="90" t="s">
        <v>761</v>
      </c>
    </row>
    <row r="100" spans="2:5" x14ac:dyDescent="0.25">
      <c r="B100" s="211" t="s">
        <v>742</v>
      </c>
      <c r="C100" s="212"/>
      <c r="D100" s="216"/>
      <c r="E100" s="90" t="s">
        <v>288</v>
      </c>
    </row>
    <row r="101" spans="2:5" x14ac:dyDescent="0.25">
      <c r="B101" s="213" t="s">
        <v>1485</v>
      </c>
      <c r="C101" s="214"/>
      <c r="D101" s="214"/>
      <c r="E101" s="215"/>
    </row>
    <row r="102" spans="2:5" x14ac:dyDescent="0.25">
      <c r="B102" s="44" t="s">
        <v>14</v>
      </c>
      <c r="C102" s="44" t="s">
        <v>179</v>
      </c>
      <c r="D102" s="44" t="s">
        <v>110</v>
      </c>
      <c r="E102" s="45" t="s">
        <v>111</v>
      </c>
    </row>
    <row r="103" spans="2:5" x14ac:dyDescent="0.25">
      <c r="B103" s="6">
        <v>1</v>
      </c>
      <c r="C103" s="6">
        <v>1</v>
      </c>
      <c r="D103" s="2" t="s">
        <v>1487</v>
      </c>
      <c r="E103" s="20">
        <v>1200000</v>
      </c>
    </row>
    <row r="104" spans="2:5" x14ac:dyDescent="0.25">
      <c r="B104" s="6">
        <v>2</v>
      </c>
      <c r="C104" s="6">
        <v>1</v>
      </c>
      <c r="D104" s="2" t="s">
        <v>94</v>
      </c>
      <c r="E104" s="5">
        <v>250000</v>
      </c>
    </row>
    <row r="105" spans="2:5" x14ac:dyDescent="0.25">
      <c r="B105" s="190" t="s">
        <v>1221</v>
      </c>
      <c r="C105" s="190"/>
      <c r="D105" s="190"/>
      <c r="E105" s="29">
        <f>SUM(E103:E104)</f>
        <v>1450000</v>
      </c>
    </row>
    <row r="106" spans="2:5" x14ac:dyDescent="0.25">
      <c r="B106" s="243" t="s">
        <v>762</v>
      </c>
      <c r="C106" s="243"/>
      <c r="D106" s="243"/>
      <c r="E106" s="243"/>
    </row>
  </sheetData>
  <mergeCells count="34">
    <mergeCell ref="B105:D105"/>
    <mergeCell ref="B106:E106"/>
    <mergeCell ref="I20:K21"/>
    <mergeCell ref="M1:O7"/>
    <mergeCell ref="M9:O9"/>
    <mergeCell ref="M21:N21"/>
    <mergeCell ref="B1:F1"/>
    <mergeCell ref="B14:C14"/>
    <mergeCell ref="I1:K7"/>
    <mergeCell ref="I8:K8"/>
    <mergeCell ref="I15:J15"/>
    <mergeCell ref="I16:K19"/>
    <mergeCell ref="B24:F30"/>
    <mergeCell ref="H46:K52"/>
    <mergeCell ref="B31:D31"/>
    <mergeCell ref="E31:F31"/>
    <mergeCell ref="Q1:S7"/>
    <mergeCell ref="Q9:S9"/>
    <mergeCell ref="Q21:R21"/>
    <mergeCell ref="Q8:S8"/>
    <mergeCell ref="M8:O8"/>
    <mergeCell ref="B32:D32"/>
    <mergeCell ref="E32:F32"/>
    <mergeCell ref="H54:J54"/>
    <mergeCell ref="B33:F33"/>
    <mergeCell ref="H55:K55"/>
    <mergeCell ref="B92:E98"/>
    <mergeCell ref="B99:D99"/>
    <mergeCell ref="B100:D100"/>
    <mergeCell ref="B101:E101"/>
    <mergeCell ref="H53:J53"/>
    <mergeCell ref="B54:D54"/>
    <mergeCell ref="H76:J76"/>
    <mergeCell ref="H77:K77"/>
  </mergeCells>
  <pageMargins left="0.7" right="0.7" top="0.75" bottom="0.75" header="0.3" footer="0.3"/>
  <pageSetup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5A2BF-8FB5-4A70-A39F-C50C5BBA4C2E}">
  <dimension ref="B1:L116"/>
  <sheetViews>
    <sheetView topLeftCell="A13" workbookViewId="0">
      <selection activeCell="F25" sqref="F25"/>
    </sheetView>
  </sheetViews>
  <sheetFormatPr defaultRowHeight="15" x14ac:dyDescent="0.25"/>
  <cols>
    <col min="1" max="1" width="1.28515625" customWidth="1"/>
    <col min="2" max="2" width="7.5703125" customWidth="1"/>
    <col min="3" max="3" width="6.5703125" customWidth="1"/>
    <col min="4" max="4" width="48.28515625" customWidth="1"/>
    <col min="5" max="5" width="15.7109375" customWidth="1"/>
    <col min="6" max="6" width="7.28515625" customWidth="1"/>
    <col min="7" max="7" width="3.85546875" customWidth="1"/>
    <col min="8" max="8" width="8.28515625" customWidth="1"/>
    <col min="9" max="9" width="9.42578125" customWidth="1"/>
    <col min="10" max="10" width="42.140625" customWidth="1"/>
    <col min="11" max="11" width="19.28515625" style="4" customWidth="1"/>
    <col min="12" max="12" width="13.140625" style="4" customWidth="1"/>
  </cols>
  <sheetData>
    <row r="1" spans="2:12" x14ac:dyDescent="0.25">
      <c r="B1" s="170"/>
      <c r="C1" s="170"/>
      <c r="D1" s="170"/>
      <c r="E1" s="170"/>
      <c r="H1" s="202"/>
      <c r="I1" s="174"/>
      <c r="J1" s="174"/>
      <c r="K1" s="174"/>
      <c r="L1" s="174"/>
    </row>
    <row r="2" spans="2:12" x14ac:dyDescent="0.25">
      <c r="B2" s="170"/>
      <c r="C2" s="170"/>
      <c r="D2" s="170"/>
      <c r="E2" s="170"/>
      <c r="H2" s="202"/>
      <c r="I2" s="174"/>
      <c r="J2" s="174"/>
      <c r="K2" s="174"/>
      <c r="L2" s="174"/>
    </row>
    <row r="3" spans="2:12" x14ac:dyDescent="0.25">
      <c r="B3" s="170"/>
      <c r="C3" s="170"/>
      <c r="D3" s="170"/>
      <c r="E3" s="170"/>
      <c r="H3" s="202"/>
      <c r="I3" s="174"/>
      <c r="J3" s="174"/>
      <c r="K3" s="174"/>
      <c r="L3" s="174"/>
    </row>
    <row r="4" spans="2:12" x14ac:dyDescent="0.25">
      <c r="B4" s="170"/>
      <c r="C4" s="170"/>
      <c r="D4" s="170"/>
      <c r="E4" s="170"/>
      <c r="H4" s="202"/>
      <c r="I4" s="174"/>
      <c r="J4" s="174"/>
      <c r="K4" s="174"/>
      <c r="L4" s="174"/>
    </row>
    <row r="5" spans="2:12" x14ac:dyDescent="0.25">
      <c r="B5" s="170"/>
      <c r="C5" s="170"/>
      <c r="D5" s="170"/>
      <c r="E5" s="170"/>
      <c r="H5" s="202"/>
      <c r="I5" s="174"/>
      <c r="J5" s="174"/>
      <c r="K5" s="174"/>
      <c r="L5" s="174"/>
    </row>
    <row r="6" spans="2:12" x14ac:dyDescent="0.25">
      <c r="B6" s="170"/>
      <c r="C6" s="170"/>
      <c r="D6" s="170"/>
      <c r="E6" s="170"/>
      <c r="H6" s="202"/>
      <c r="I6" s="174"/>
      <c r="J6" s="174"/>
      <c r="K6" s="174"/>
      <c r="L6" s="174"/>
    </row>
    <row r="7" spans="2:12" x14ac:dyDescent="0.25">
      <c r="B7" s="170"/>
      <c r="C7" s="170"/>
      <c r="D7" s="170"/>
      <c r="E7" s="170"/>
      <c r="H7" s="202"/>
      <c r="I7" s="174"/>
      <c r="J7" s="174"/>
      <c r="K7" s="174"/>
      <c r="L7" s="174"/>
    </row>
    <row r="8" spans="2:12" x14ac:dyDescent="0.25">
      <c r="B8" s="211" t="s">
        <v>775</v>
      </c>
      <c r="C8" s="212"/>
      <c r="D8" s="212"/>
      <c r="E8" s="76" t="s">
        <v>774</v>
      </c>
      <c r="H8" s="188" t="s">
        <v>775</v>
      </c>
      <c r="I8" s="188"/>
      <c r="J8" s="188"/>
      <c r="K8" s="245" t="s">
        <v>774</v>
      </c>
      <c r="L8" s="245"/>
    </row>
    <row r="9" spans="2:12" x14ac:dyDescent="0.25">
      <c r="B9" s="211" t="s">
        <v>776</v>
      </c>
      <c r="C9" s="212"/>
      <c r="D9" s="216"/>
      <c r="E9" s="76" t="s">
        <v>778</v>
      </c>
      <c r="H9" s="188" t="s">
        <v>776</v>
      </c>
      <c r="I9" s="188"/>
      <c r="J9" s="188"/>
      <c r="K9" s="245" t="s">
        <v>778</v>
      </c>
      <c r="L9" s="245"/>
    </row>
    <row r="10" spans="2:12" x14ac:dyDescent="0.25">
      <c r="B10" s="211" t="s">
        <v>777</v>
      </c>
      <c r="C10" s="212"/>
      <c r="D10" s="216"/>
      <c r="E10" s="76" t="s">
        <v>773</v>
      </c>
      <c r="H10" s="188" t="s">
        <v>777</v>
      </c>
      <c r="I10" s="188"/>
      <c r="J10" s="188"/>
      <c r="K10" s="245" t="s">
        <v>773</v>
      </c>
      <c r="L10" s="245"/>
    </row>
    <row r="11" spans="2:12" x14ac:dyDescent="0.25">
      <c r="B11" s="213" t="s">
        <v>772</v>
      </c>
      <c r="C11" s="214"/>
      <c r="D11" s="214"/>
      <c r="E11" s="215"/>
      <c r="H11" s="189" t="s">
        <v>786</v>
      </c>
      <c r="I11" s="189"/>
      <c r="J11" s="189"/>
      <c r="K11" s="189"/>
      <c r="L11" s="189"/>
    </row>
    <row r="12" spans="2:12" x14ac:dyDescent="0.25">
      <c r="B12" s="44" t="s">
        <v>14</v>
      </c>
      <c r="C12" s="44" t="s">
        <v>179</v>
      </c>
      <c r="D12" s="44" t="s">
        <v>110</v>
      </c>
      <c r="E12" s="45" t="s">
        <v>111</v>
      </c>
      <c r="H12" s="44" t="s">
        <v>14</v>
      </c>
      <c r="I12" s="44" t="s">
        <v>179</v>
      </c>
      <c r="J12" s="44" t="s">
        <v>110</v>
      </c>
      <c r="K12" s="45" t="s">
        <v>0</v>
      </c>
      <c r="L12" s="45" t="s">
        <v>111</v>
      </c>
    </row>
    <row r="13" spans="2:12" ht="30" x14ac:dyDescent="0.25">
      <c r="B13" s="6">
        <v>1</v>
      </c>
      <c r="C13" s="6">
        <v>1</v>
      </c>
      <c r="D13" s="34" t="s">
        <v>779</v>
      </c>
      <c r="E13" s="12">
        <v>35000000</v>
      </c>
      <c r="H13" s="6">
        <v>1</v>
      </c>
      <c r="I13" s="6">
        <v>1</v>
      </c>
      <c r="J13" s="34" t="s">
        <v>801</v>
      </c>
      <c r="K13" s="20">
        <v>25000000</v>
      </c>
      <c r="L13" s="20">
        <v>35000000</v>
      </c>
    </row>
    <row r="14" spans="2:12" ht="45" x14ac:dyDescent="0.25">
      <c r="B14" s="6">
        <v>2</v>
      </c>
      <c r="C14" s="6">
        <v>1</v>
      </c>
      <c r="D14" s="34" t="s">
        <v>855</v>
      </c>
      <c r="E14" s="12">
        <v>5000000</v>
      </c>
      <c r="H14" s="6">
        <v>2</v>
      </c>
      <c r="I14" s="6">
        <v>1</v>
      </c>
      <c r="J14" s="34" t="s">
        <v>802</v>
      </c>
      <c r="K14" s="20"/>
      <c r="L14" s="20">
        <v>5000000</v>
      </c>
    </row>
    <row r="15" spans="2:12" x14ac:dyDescent="0.25">
      <c r="B15" s="6">
        <v>3</v>
      </c>
      <c r="C15" s="6">
        <v>1</v>
      </c>
      <c r="D15" s="34" t="s">
        <v>782</v>
      </c>
      <c r="E15" s="12">
        <v>128000</v>
      </c>
      <c r="H15" s="6">
        <v>3</v>
      </c>
      <c r="I15" s="6">
        <v>1</v>
      </c>
      <c r="J15" s="34" t="s">
        <v>782</v>
      </c>
      <c r="K15" s="20">
        <v>108800</v>
      </c>
      <c r="L15" s="20">
        <v>128000</v>
      </c>
    </row>
    <row r="16" spans="2:12" ht="15" customHeight="1" x14ac:dyDescent="0.25">
      <c r="B16" s="6">
        <v>4</v>
      </c>
      <c r="C16" s="6">
        <v>1</v>
      </c>
      <c r="D16" s="34" t="s">
        <v>783</v>
      </c>
      <c r="E16" s="12">
        <v>300000</v>
      </c>
      <c r="H16" s="6">
        <v>4</v>
      </c>
      <c r="I16" s="6">
        <v>1</v>
      </c>
      <c r="J16" s="34" t="s">
        <v>783</v>
      </c>
      <c r="K16" s="20">
        <v>255000</v>
      </c>
      <c r="L16" s="20">
        <v>300000</v>
      </c>
    </row>
    <row r="17" spans="2:12" x14ac:dyDescent="0.25">
      <c r="B17" s="6">
        <v>5</v>
      </c>
      <c r="C17" s="6">
        <v>1</v>
      </c>
      <c r="D17" s="34" t="s">
        <v>784</v>
      </c>
      <c r="E17" s="12">
        <v>351000</v>
      </c>
      <c r="H17" s="111">
        <v>5</v>
      </c>
      <c r="I17" s="111">
        <v>1</v>
      </c>
      <c r="J17" s="34" t="s">
        <v>784</v>
      </c>
      <c r="K17" s="115">
        <v>298500</v>
      </c>
      <c r="L17" s="20">
        <v>351000</v>
      </c>
    </row>
    <row r="18" spans="2:12" x14ac:dyDescent="0.25">
      <c r="B18" s="6">
        <v>6</v>
      </c>
      <c r="C18" s="6" t="s">
        <v>785</v>
      </c>
      <c r="D18" s="34" t="s">
        <v>848</v>
      </c>
      <c r="E18" s="12">
        <v>850000</v>
      </c>
      <c r="H18" s="111">
        <v>6</v>
      </c>
      <c r="I18" s="111" t="s">
        <v>785</v>
      </c>
      <c r="J18" s="34" t="s">
        <v>848</v>
      </c>
      <c r="K18" s="115">
        <v>514000</v>
      </c>
      <c r="L18" s="20">
        <v>850000</v>
      </c>
    </row>
    <row r="19" spans="2:12" x14ac:dyDescent="0.25">
      <c r="B19" s="6">
        <v>7</v>
      </c>
      <c r="C19" s="6">
        <v>1</v>
      </c>
      <c r="D19" s="34" t="s">
        <v>284</v>
      </c>
      <c r="E19" s="12">
        <v>900000</v>
      </c>
      <c r="H19" s="111">
        <v>7</v>
      </c>
      <c r="I19" s="111">
        <v>1</v>
      </c>
      <c r="J19" s="34" t="s">
        <v>803</v>
      </c>
      <c r="K19" s="115">
        <v>750000</v>
      </c>
      <c r="L19" s="20">
        <v>1200000</v>
      </c>
    </row>
    <row r="20" spans="2:12" x14ac:dyDescent="0.25">
      <c r="B20" s="6">
        <v>8</v>
      </c>
      <c r="C20" s="6">
        <v>1</v>
      </c>
      <c r="D20" s="34" t="s">
        <v>849</v>
      </c>
      <c r="E20" s="12">
        <v>200000</v>
      </c>
      <c r="H20" s="111">
        <v>8</v>
      </c>
      <c r="I20" s="111">
        <v>1</v>
      </c>
      <c r="J20" s="34" t="s">
        <v>804</v>
      </c>
      <c r="K20" s="115">
        <v>570000</v>
      </c>
      <c r="L20" s="20">
        <v>700000</v>
      </c>
    </row>
    <row r="21" spans="2:12" x14ac:dyDescent="0.25">
      <c r="B21" s="6">
        <v>9</v>
      </c>
      <c r="C21" s="6">
        <v>1</v>
      </c>
      <c r="D21" s="34" t="s">
        <v>861</v>
      </c>
      <c r="E21" s="12">
        <v>2235640</v>
      </c>
      <c r="H21" s="6">
        <v>9</v>
      </c>
      <c r="I21" s="6">
        <v>1</v>
      </c>
      <c r="J21" s="2" t="s">
        <v>805</v>
      </c>
      <c r="K21" s="5">
        <v>700000</v>
      </c>
      <c r="L21" s="5">
        <v>1200000</v>
      </c>
    </row>
    <row r="22" spans="2:12" x14ac:dyDescent="0.25">
      <c r="B22" s="6">
        <v>10</v>
      </c>
      <c r="C22" s="6">
        <v>1</v>
      </c>
      <c r="D22" s="34" t="s">
        <v>862</v>
      </c>
      <c r="E22" s="12">
        <v>1076504</v>
      </c>
      <c r="H22" s="111">
        <v>10</v>
      </c>
      <c r="I22" s="6">
        <v>1</v>
      </c>
      <c r="J22" s="2" t="s">
        <v>806</v>
      </c>
      <c r="K22" s="5">
        <v>200000</v>
      </c>
      <c r="L22" s="5">
        <v>200000</v>
      </c>
    </row>
    <row r="23" spans="2:12" x14ac:dyDescent="0.25">
      <c r="B23" s="6">
        <v>11</v>
      </c>
      <c r="C23" s="6">
        <v>1</v>
      </c>
      <c r="D23" s="34" t="s">
        <v>863</v>
      </c>
      <c r="E23" s="12">
        <v>1762640</v>
      </c>
      <c r="H23" s="111">
        <v>11</v>
      </c>
      <c r="I23" s="6">
        <v>2</v>
      </c>
      <c r="J23" s="2" t="s">
        <v>847</v>
      </c>
      <c r="K23" s="5">
        <v>84000</v>
      </c>
      <c r="L23" s="4">
        <v>0</v>
      </c>
    </row>
    <row r="24" spans="2:12" x14ac:dyDescent="0.25">
      <c r="B24" s="6">
        <v>12</v>
      </c>
      <c r="C24" s="6">
        <v>1</v>
      </c>
      <c r="D24" s="34" t="s">
        <v>850</v>
      </c>
      <c r="E24" s="12">
        <v>250000</v>
      </c>
      <c r="H24" s="111">
        <v>12</v>
      </c>
      <c r="I24" s="6"/>
      <c r="J24" s="34" t="s">
        <v>852</v>
      </c>
      <c r="K24" s="5">
        <v>1788512</v>
      </c>
      <c r="L24" s="12">
        <v>2235640</v>
      </c>
    </row>
    <row r="25" spans="2:12" x14ac:dyDescent="0.25">
      <c r="B25" s="6">
        <v>13</v>
      </c>
      <c r="C25" s="6">
        <v>1</v>
      </c>
      <c r="D25" s="34" t="s">
        <v>864</v>
      </c>
      <c r="E25" s="12">
        <v>700000</v>
      </c>
      <c r="H25" s="111">
        <v>13</v>
      </c>
      <c r="I25" s="2"/>
      <c r="J25" s="34" t="s">
        <v>853</v>
      </c>
      <c r="K25" s="5">
        <v>861203</v>
      </c>
      <c r="L25" s="12">
        <v>1076504</v>
      </c>
    </row>
    <row r="26" spans="2:12" x14ac:dyDescent="0.25">
      <c r="B26" s="6">
        <v>14</v>
      </c>
      <c r="C26" s="6">
        <v>1</v>
      </c>
      <c r="D26" s="34" t="s">
        <v>803</v>
      </c>
      <c r="E26" s="12">
        <v>1200000</v>
      </c>
      <c r="H26" s="6">
        <v>14</v>
      </c>
      <c r="I26" s="2"/>
      <c r="J26" s="34" t="s">
        <v>854</v>
      </c>
      <c r="K26" s="5">
        <v>1410112</v>
      </c>
      <c r="L26" s="12">
        <v>1762640</v>
      </c>
    </row>
    <row r="27" spans="2:12" x14ac:dyDescent="0.25">
      <c r="B27" s="6">
        <v>15</v>
      </c>
      <c r="C27" s="6">
        <v>1</v>
      </c>
      <c r="D27" s="34" t="s">
        <v>886</v>
      </c>
      <c r="E27" s="12">
        <v>550000</v>
      </c>
      <c r="H27" s="111">
        <v>15</v>
      </c>
      <c r="I27" s="2"/>
      <c r="J27" s="34" t="s">
        <v>850</v>
      </c>
      <c r="K27" s="5">
        <v>150000</v>
      </c>
      <c r="L27" s="5">
        <v>250000</v>
      </c>
    </row>
    <row r="28" spans="2:12" x14ac:dyDescent="0.25">
      <c r="B28" s="6">
        <v>15</v>
      </c>
      <c r="C28" s="6">
        <v>1</v>
      </c>
      <c r="D28" s="34" t="s">
        <v>851</v>
      </c>
      <c r="E28" s="12">
        <v>2500000</v>
      </c>
      <c r="H28" s="111">
        <v>16</v>
      </c>
      <c r="I28" s="116"/>
      <c r="J28" s="34" t="s">
        <v>851</v>
      </c>
      <c r="K28" s="124">
        <v>1200000</v>
      </c>
      <c r="L28" s="5">
        <v>2500000</v>
      </c>
    </row>
    <row r="29" spans="2:12" x14ac:dyDescent="0.25">
      <c r="B29" s="190" t="s">
        <v>632</v>
      </c>
      <c r="C29" s="190"/>
      <c r="D29" s="190"/>
      <c r="E29" s="62">
        <f>SUM(E13:E28)</f>
        <v>53003784</v>
      </c>
      <c r="H29" s="111">
        <v>17</v>
      </c>
      <c r="I29" s="116"/>
      <c r="J29" s="116"/>
      <c r="K29" s="117"/>
      <c r="L29" s="5"/>
    </row>
    <row r="30" spans="2:12" x14ac:dyDescent="0.25">
      <c r="B30" s="243" t="s">
        <v>748</v>
      </c>
      <c r="C30" s="243"/>
      <c r="D30" s="243"/>
      <c r="E30" s="243"/>
      <c r="H30" s="111">
        <v>18</v>
      </c>
      <c r="I30" s="2"/>
      <c r="J30" s="2"/>
      <c r="K30" s="5"/>
      <c r="L30" s="5"/>
    </row>
    <row r="32" spans="2:12" x14ac:dyDescent="0.25">
      <c r="B32" s="174"/>
      <c r="C32" s="174"/>
      <c r="D32" s="174"/>
      <c r="E32" s="174"/>
    </row>
    <row r="38" spans="2:12" x14ac:dyDescent="0.25">
      <c r="L38" s="114"/>
    </row>
    <row r="39" spans="2:12" x14ac:dyDescent="0.25">
      <c r="I39" s="112"/>
      <c r="J39" s="112"/>
      <c r="K39" s="114"/>
      <c r="L39" s="114"/>
    </row>
    <row r="40" spans="2:12" x14ac:dyDescent="0.25">
      <c r="I40" s="112"/>
      <c r="J40" s="112"/>
      <c r="K40" s="114"/>
    </row>
    <row r="43" spans="2:12" x14ac:dyDescent="0.25">
      <c r="B43" s="170"/>
      <c r="C43" s="170"/>
      <c r="D43" s="170"/>
      <c r="E43" s="170"/>
    </row>
    <row r="44" spans="2:12" x14ac:dyDescent="0.25">
      <c r="B44" s="170"/>
      <c r="C44" s="170"/>
      <c r="D44" s="170"/>
      <c r="E44" s="170"/>
    </row>
    <row r="45" spans="2:12" x14ac:dyDescent="0.25">
      <c r="B45" s="170"/>
      <c r="C45" s="170"/>
      <c r="D45" s="170"/>
      <c r="E45" s="170"/>
    </row>
    <row r="46" spans="2:12" x14ac:dyDescent="0.25">
      <c r="B46" s="170"/>
      <c r="C46" s="170"/>
      <c r="D46" s="170"/>
      <c r="E46" s="170"/>
    </row>
    <row r="47" spans="2:12" x14ac:dyDescent="0.25">
      <c r="B47" s="170"/>
      <c r="C47" s="170"/>
      <c r="D47" s="170"/>
      <c r="E47" s="170"/>
    </row>
    <row r="48" spans="2:12" x14ac:dyDescent="0.25">
      <c r="B48" s="170"/>
      <c r="C48" s="170"/>
      <c r="D48" s="170"/>
      <c r="E48" s="170"/>
    </row>
    <row r="49" spans="2:5" x14ac:dyDescent="0.25">
      <c r="B49" s="170"/>
      <c r="C49" s="170"/>
      <c r="D49" s="170"/>
      <c r="E49" s="170"/>
    </row>
    <row r="50" spans="2:5" x14ac:dyDescent="0.25">
      <c r="B50" s="211" t="s">
        <v>775</v>
      </c>
      <c r="C50" s="212"/>
      <c r="D50" s="212"/>
      <c r="E50" s="76" t="s">
        <v>774</v>
      </c>
    </row>
    <row r="51" spans="2:5" x14ac:dyDescent="0.25">
      <c r="B51" s="211" t="s">
        <v>776</v>
      </c>
      <c r="C51" s="212"/>
      <c r="D51" s="216"/>
      <c r="E51" s="76" t="s">
        <v>778</v>
      </c>
    </row>
    <row r="52" spans="2:5" x14ac:dyDescent="0.25">
      <c r="B52" s="211" t="s">
        <v>777</v>
      </c>
      <c r="C52" s="212"/>
      <c r="D52" s="216"/>
      <c r="E52" s="76" t="s">
        <v>773</v>
      </c>
    </row>
    <row r="53" spans="2:5" x14ac:dyDescent="0.25">
      <c r="B53" s="213" t="s">
        <v>883</v>
      </c>
      <c r="C53" s="214"/>
      <c r="D53" s="214"/>
      <c r="E53" s="215"/>
    </row>
    <row r="54" spans="2:5" x14ac:dyDescent="0.25">
      <c r="B54" s="44" t="s">
        <v>14</v>
      </c>
      <c r="C54" s="44" t="s">
        <v>179</v>
      </c>
      <c r="D54" s="44" t="s">
        <v>110</v>
      </c>
      <c r="E54" s="45" t="s">
        <v>111</v>
      </c>
    </row>
    <row r="55" spans="2:5" x14ac:dyDescent="0.25">
      <c r="B55" s="6">
        <v>1</v>
      </c>
      <c r="C55" s="6">
        <v>1</v>
      </c>
      <c r="D55" s="2" t="s">
        <v>865</v>
      </c>
      <c r="E55" s="5">
        <v>0</v>
      </c>
    </row>
    <row r="56" spans="2:5" x14ac:dyDescent="0.25">
      <c r="B56" s="6">
        <v>2</v>
      </c>
      <c r="C56" s="6">
        <v>1</v>
      </c>
      <c r="D56" s="2" t="s">
        <v>866</v>
      </c>
      <c r="E56" s="5">
        <v>0</v>
      </c>
    </row>
    <row r="57" spans="2:5" x14ac:dyDescent="0.25">
      <c r="B57" s="6">
        <v>3</v>
      </c>
      <c r="C57" s="6">
        <v>1</v>
      </c>
      <c r="D57" s="2" t="s">
        <v>867</v>
      </c>
      <c r="E57" s="5">
        <v>0</v>
      </c>
    </row>
    <row r="58" spans="2:5" x14ac:dyDescent="0.25">
      <c r="B58" s="6">
        <v>4</v>
      </c>
      <c r="C58" s="6">
        <v>1</v>
      </c>
      <c r="D58" s="2" t="s">
        <v>868</v>
      </c>
      <c r="E58" s="5">
        <v>0</v>
      </c>
    </row>
    <row r="59" spans="2:5" x14ac:dyDescent="0.25">
      <c r="B59" s="6">
        <v>5</v>
      </c>
      <c r="C59" s="6">
        <v>1</v>
      </c>
      <c r="D59" s="2" t="s">
        <v>869</v>
      </c>
      <c r="E59" s="5">
        <v>0</v>
      </c>
    </row>
    <row r="60" spans="2:5" x14ac:dyDescent="0.25">
      <c r="B60" s="6">
        <v>6</v>
      </c>
      <c r="C60" s="6">
        <v>1</v>
      </c>
      <c r="D60" s="2" t="s">
        <v>870</v>
      </c>
      <c r="E60" s="5">
        <v>0</v>
      </c>
    </row>
    <row r="61" spans="2:5" x14ac:dyDescent="0.25">
      <c r="B61" s="6">
        <v>7</v>
      </c>
      <c r="C61" s="6">
        <v>1</v>
      </c>
      <c r="D61" s="2" t="s">
        <v>871</v>
      </c>
      <c r="E61" s="5">
        <v>0</v>
      </c>
    </row>
    <row r="62" spans="2:5" x14ac:dyDescent="0.25">
      <c r="B62" s="6">
        <v>8</v>
      </c>
      <c r="C62" s="6">
        <v>1</v>
      </c>
      <c r="D62" s="2" t="s">
        <v>872</v>
      </c>
      <c r="E62" s="5">
        <v>0</v>
      </c>
    </row>
    <row r="63" spans="2:5" x14ac:dyDescent="0.25">
      <c r="B63" s="6">
        <v>9</v>
      </c>
      <c r="C63" s="6">
        <v>6</v>
      </c>
      <c r="D63" s="2" t="s">
        <v>873</v>
      </c>
      <c r="E63" s="5">
        <v>0</v>
      </c>
    </row>
    <row r="64" spans="2:5" x14ac:dyDescent="0.25">
      <c r="B64" s="6">
        <v>10</v>
      </c>
      <c r="C64" s="6">
        <v>1</v>
      </c>
      <c r="D64" s="2" t="s">
        <v>874</v>
      </c>
      <c r="E64" s="5">
        <v>0</v>
      </c>
    </row>
    <row r="65" spans="2:5" x14ac:dyDescent="0.25">
      <c r="B65" s="6">
        <v>11</v>
      </c>
      <c r="C65" s="6">
        <v>1</v>
      </c>
      <c r="D65" s="2" t="s">
        <v>875</v>
      </c>
      <c r="E65" s="5">
        <v>0</v>
      </c>
    </row>
    <row r="66" spans="2:5" x14ac:dyDescent="0.25">
      <c r="B66" s="6">
        <v>12</v>
      </c>
      <c r="C66" s="6">
        <v>1</v>
      </c>
      <c r="D66" s="2" t="s">
        <v>876</v>
      </c>
      <c r="E66" s="5">
        <v>0</v>
      </c>
    </row>
    <row r="67" spans="2:5" x14ac:dyDescent="0.25">
      <c r="B67" s="6">
        <v>13</v>
      </c>
      <c r="C67" s="6">
        <v>1</v>
      </c>
      <c r="D67" s="2" t="s">
        <v>877</v>
      </c>
      <c r="E67" s="5">
        <v>0</v>
      </c>
    </row>
    <row r="68" spans="2:5" x14ac:dyDescent="0.25">
      <c r="B68" s="6">
        <v>14</v>
      </c>
      <c r="C68" s="6">
        <v>1</v>
      </c>
      <c r="D68" s="2" t="s">
        <v>878</v>
      </c>
      <c r="E68" s="5">
        <v>0</v>
      </c>
    </row>
    <row r="69" spans="2:5" x14ac:dyDescent="0.25">
      <c r="B69" s="6">
        <v>15</v>
      </c>
      <c r="C69" s="6">
        <v>2</v>
      </c>
      <c r="D69" s="2" t="s">
        <v>879</v>
      </c>
      <c r="E69" s="5">
        <v>0</v>
      </c>
    </row>
    <row r="70" spans="2:5" x14ac:dyDescent="0.25">
      <c r="B70" s="6">
        <v>16</v>
      </c>
      <c r="C70" s="6">
        <v>1</v>
      </c>
      <c r="D70" s="2" t="s">
        <v>880</v>
      </c>
      <c r="E70" s="5">
        <v>0</v>
      </c>
    </row>
    <row r="71" spans="2:5" x14ac:dyDescent="0.25">
      <c r="B71" s="6">
        <v>17</v>
      </c>
      <c r="C71" s="6">
        <v>1</v>
      </c>
      <c r="D71" s="2" t="s">
        <v>881</v>
      </c>
      <c r="E71" s="5">
        <v>0</v>
      </c>
    </row>
    <row r="72" spans="2:5" x14ac:dyDescent="0.25">
      <c r="B72" s="6">
        <v>18</v>
      </c>
      <c r="C72" s="6">
        <v>1</v>
      </c>
      <c r="D72" s="2" t="s">
        <v>882</v>
      </c>
      <c r="E72" s="5">
        <v>0</v>
      </c>
    </row>
    <row r="73" spans="2:5" ht="15" customHeight="1" x14ac:dyDescent="0.25">
      <c r="B73" s="258" t="s">
        <v>183</v>
      </c>
      <c r="C73" s="259"/>
      <c r="D73" s="260"/>
      <c r="E73" s="29">
        <v>5000000</v>
      </c>
    </row>
    <row r="74" spans="2:5" x14ac:dyDescent="0.25">
      <c r="B74" s="256" t="s">
        <v>884</v>
      </c>
      <c r="C74" s="256"/>
      <c r="D74" s="256"/>
      <c r="E74" s="256"/>
    </row>
    <row r="75" spans="2:5" x14ac:dyDescent="0.25">
      <c r="B75" s="256"/>
      <c r="C75" s="256"/>
      <c r="D75" s="256"/>
      <c r="E75" s="256"/>
    </row>
    <row r="76" spans="2:5" x14ac:dyDescent="0.25">
      <c r="B76" s="256"/>
      <c r="C76" s="256"/>
      <c r="D76" s="256"/>
      <c r="E76" s="256"/>
    </row>
    <row r="78" spans="2:5" x14ac:dyDescent="0.25">
      <c r="B78" s="257" t="s">
        <v>275</v>
      </c>
      <c r="C78" s="257"/>
      <c r="D78" s="257"/>
      <c r="E78" s="64">
        <f>E73+E29</f>
        <v>58003784</v>
      </c>
    </row>
    <row r="88" spans="2:5" x14ac:dyDescent="0.25">
      <c r="B88" s="170"/>
      <c r="C88" s="170"/>
      <c r="D88" s="170"/>
      <c r="E88" s="170"/>
    </row>
    <row r="89" spans="2:5" x14ac:dyDescent="0.25">
      <c r="B89" s="170"/>
      <c r="C89" s="170"/>
      <c r="D89" s="170"/>
      <c r="E89" s="170"/>
    </row>
    <row r="90" spans="2:5" x14ac:dyDescent="0.25">
      <c r="B90" s="170"/>
      <c r="C90" s="170"/>
      <c r="D90" s="170"/>
      <c r="E90" s="170"/>
    </row>
    <row r="91" spans="2:5" x14ac:dyDescent="0.25">
      <c r="B91" s="170"/>
      <c r="C91" s="170"/>
      <c r="D91" s="170"/>
      <c r="E91" s="170"/>
    </row>
    <row r="92" spans="2:5" x14ac:dyDescent="0.25">
      <c r="B92" s="170"/>
      <c r="C92" s="170"/>
      <c r="D92" s="170"/>
      <c r="E92" s="170"/>
    </row>
    <row r="93" spans="2:5" x14ac:dyDescent="0.25">
      <c r="B93" s="170"/>
      <c r="C93" s="170"/>
      <c r="D93" s="170"/>
      <c r="E93" s="170"/>
    </row>
    <row r="94" spans="2:5" x14ac:dyDescent="0.25">
      <c r="B94" s="170"/>
      <c r="C94" s="170"/>
      <c r="D94" s="170"/>
      <c r="E94" s="170"/>
    </row>
    <row r="95" spans="2:5" x14ac:dyDescent="0.25">
      <c r="B95" s="211" t="s">
        <v>775</v>
      </c>
      <c r="C95" s="212"/>
      <c r="D95" s="212"/>
      <c r="E95" s="76" t="s">
        <v>774</v>
      </c>
    </row>
    <row r="96" spans="2:5" x14ac:dyDescent="0.25">
      <c r="B96" s="211" t="s">
        <v>776</v>
      </c>
      <c r="C96" s="212"/>
      <c r="D96" s="216"/>
      <c r="E96" s="76" t="s">
        <v>778</v>
      </c>
    </row>
    <row r="97" spans="2:5" x14ac:dyDescent="0.25">
      <c r="B97" s="211" t="s">
        <v>777</v>
      </c>
      <c r="C97" s="212"/>
      <c r="D97" s="216"/>
      <c r="E97" s="76" t="s">
        <v>773</v>
      </c>
    </row>
    <row r="98" spans="2:5" x14ac:dyDescent="0.25">
      <c r="B98" s="213" t="s">
        <v>786</v>
      </c>
      <c r="C98" s="214"/>
      <c r="D98" s="214"/>
      <c r="E98" s="215"/>
    </row>
    <row r="99" spans="2:5" x14ac:dyDescent="0.25">
      <c r="B99" s="44" t="s">
        <v>14</v>
      </c>
      <c r="C99" s="44" t="s">
        <v>179</v>
      </c>
      <c r="D99" s="44" t="s">
        <v>110</v>
      </c>
      <c r="E99" s="45" t="s">
        <v>111</v>
      </c>
    </row>
    <row r="100" spans="2:5" x14ac:dyDescent="0.25">
      <c r="B100" s="6">
        <v>1</v>
      </c>
      <c r="C100" s="6">
        <v>1</v>
      </c>
      <c r="D100" s="56" t="s">
        <v>787</v>
      </c>
      <c r="E100" s="12">
        <v>50000000</v>
      </c>
    </row>
    <row r="101" spans="2:5" x14ac:dyDescent="0.25">
      <c r="B101" s="6">
        <v>2</v>
      </c>
      <c r="C101" s="6">
        <v>1</v>
      </c>
      <c r="D101" s="56" t="s">
        <v>789</v>
      </c>
      <c r="E101" s="12">
        <v>130000000</v>
      </c>
    </row>
    <row r="102" spans="2:5" x14ac:dyDescent="0.25">
      <c r="B102" s="190" t="s">
        <v>632</v>
      </c>
      <c r="C102" s="190"/>
      <c r="D102" s="190"/>
      <c r="E102" s="62">
        <f>SUM(E100:E101)</f>
        <v>180000000</v>
      </c>
    </row>
    <row r="103" spans="2:5" x14ac:dyDescent="0.25">
      <c r="B103" s="247"/>
      <c r="C103" s="248"/>
      <c r="D103" s="248"/>
      <c r="E103" s="249"/>
    </row>
    <row r="104" spans="2:5" x14ac:dyDescent="0.25">
      <c r="B104" s="250" t="s">
        <v>790</v>
      </c>
      <c r="C104" s="251"/>
      <c r="D104" s="251"/>
      <c r="E104" s="252"/>
    </row>
    <row r="105" spans="2:5" x14ac:dyDescent="0.25">
      <c r="B105" s="253" t="s">
        <v>800</v>
      </c>
      <c r="C105" s="254"/>
      <c r="D105" s="254"/>
      <c r="E105" s="255"/>
    </row>
    <row r="106" spans="2:5" x14ac:dyDescent="0.25">
      <c r="B106" s="253" t="s">
        <v>791</v>
      </c>
      <c r="C106" s="254"/>
      <c r="D106" s="254"/>
      <c r="E106" s="255"/>
    </row>
    <row r="107" spans="2:5" x14ac:dyDescent="0.25">
      <c r="B107" s="198" t="s">
        <v>792</v>
      </c>
      <c r="C107" s="198"/>
      <c r="D107" s="198"/>
      <c r="E107" s="198"/>
    </row>
    <row r="108" spans="2:5" x14ac:dyDescent="0.25">
      <c r="B108" s="246" t="s">
        <v>793</v>
      </c>
      <c r="C108" s="246"/>
      <c r="D108" s="246"/>
      <c r="E108" s="246"/>
    </row>
    <row r="109" spans="2:5" x14ac:dyDescent="0.25">
      <c r="B109" s="246" t="s">
        <v>794</v>
      </c>
      <c r="C109" s="246"/>
      <c r="D109" s="246"/>
      <c r="E109" s="246"/>
    </row>
    <row r="110" spans="2:5" x14ac:dyDescent="0.25">
      <c r="B110" s="246" t="s">
        <v>795</v>
      </c>
      <c r="C110" s="246"/>
      <c r="D110" s="246"/>
      <c r="E110" s="246"/>
    </row>
    <row r="111" spans="2:5" x14ac:dyDescent="0.25">
      <c r="B111" s="246" t="s">
        <v>796</v>
      </c>
      <c r="C111" s="246"/>
      <c r="D111" s="246"/>
      <c r="E111" s="246"/>
    </row>
    <row r="112" spans="2:5" x14ac:dyDescent="0.25">
      <c r="B112" s="246" t="s">
        <v>797</v>
      </c>
      <c r="C112" s="246"/>
      <c r="D112" s="246"/>
      <c r="E112" s="246"/>
    </row>
    <row r="113" spans="2:5" x14ac:dyDescent="0.25">
      <c r="B113" s="246" t="s">
        <v>798</v>
      </c>
      <c r="C113" s="246"/>
      <c r="D113" s="246"/>
      <c r="E113" s="246"/>
    </row>
    <row r="114" spans="2:5" x14ac:dyDescent="0.25">
      <c r="B114" s="246" t="s">
        <v>799</v>
      </c>
      <c r="C114" s="246"/>
      <c r="D114" s="246"/>
      <c r="E114" s="246"/>
    </row>
    <row r="115" spans="2:5" x14ac:dyDescent="0.25">
      <c r="B115" s="244" t="s">
        <v>788</v>
      </c>
      <c r="C115" s="244"/>
      <c r="D115" s="244"/>
      <c r="E115" s="244"/>
    </row>
    <row r="116" spans="2:5" x14ac:dyDescent="0.25">
      <c r="B116" s="244"/>
      <c r="C116" s="244"/>
      <c r="D116" s="244"/>
      <c r="E116" s="244"/>
    </row>
  </sheetData>
  <mergeCells count="43">
    <mergeCell ref="B78:D78"/>
    <mergeCell ref="B50:D50"/>
    <mergeCell ref="B51:D51"/>
    <mergeCell ref="B52:D52"/>
    <mergeCell ref="B53:E53"/>
    <mergeCell ref="B73:D73"/>
    <mergeCell ref="H8:J8"/>
    <mergeCell ref="H9:J9"/>
    <mergeCell ref="H10:J10"/>
    <mergeCell ref="B32:E32"/>
    <mergeCell ref="B43:E49"/>
    <mergeCell ref="B1:E7"/>
    <mergeCell ref="B8:D8"/>
    <mergeCell ref="B10:D10"/>
    <mergeCell ref="B107:E107"/>
    <mergeCell ref="B108:E108"/>
    <mergeCell ref="B88:E94"/>
    <mergeCell ref="B95:D95"/>
    <mergeCell ref="B96:D96"/>
    <mergeCell ref="B97:D97"/>
    <mergeCell ref="B98:E98"/>
    <mergeCell ref="B102:D102"/>
    <mergeCell ref="B11:E11"/>
    <mergeCell ref="B29:D29"/>
    <mergeCell ref="B30:E30"/>
    <mergeCell ref="B9:D9"/>
    <mergeCell ref="B74:E76"/>
    <mergeCell ref="B115:E116"/>
    <mergeCell ref="H1:L7"/>
    <mergeCell ref="K8:L8"/>
    <mergeCell ref="K9:L9"/>
    <mergeCell ref="K10:L10"/>
    <mergeCell ref="H11:L11"/>
    <mergeCell ref="B109:E109"/>
    <mergeCell ref="B110:E110"/>
    <mergeCell ref="B111:E111"/>
    <mergeCell ref="B112:E112"/>
    <mergeCell ref="B113:E113"/>
    <mergeCell ref="B114:E114"/>
    <mergeCell ref="B103:E103"/>
    <mergeCell ref="B104:E104"/>
    <mergeCell ref="B105:E105"/>
    <mergeCell ref="B106:E106"/>
  </mergeCells>
  <pageMargins left="0.7" right="0.7" top="0.75" bottom="0.75" header="0.3" footer="0.3"/>
  <pageSetup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20B58-FD28-4FC0-82F8-7097C8AC4F9E}">
  <dimension ref="A1:D34"/>
  <sheetViews>
    <sheetView workbookViewId="0">
      <selection activeCell="G12" sqref="G12"/>
    </sheetView>
  </sheetViews>
  <sheetFormatPr defaultRowHeight="15" x14ac:dyDescent="0.25"/>
  <cols>
    <col min="3" max="3" width="48" customWidth="1"/>
    <col min="4" max="4" width="18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211" t="s">
        <v>775</v>
      </c>
      <c r="B8" s="212"/>
      <c r="C8" s="212"/>
      <c r="D8" s="76" t="s">
        <v>840</v>
      </c>
    </row>
    <row r="9" spans="1:4" x14ac:dyDescent="0.25">
      <c r="A9" s="211" t="s">
        <v>832</v>
      </c>
      <c r="B9" s="212"/>
      <c r="C9" s="216"/>
      <c r="D9" s="76"/>
    </row>
    <row r="10" spans="1:4" x14ac:dyDescent="0.25">
      <c r="A10" s="211" t="s">
        <v>831</v>
      </c>
      <c r="B10" s="212"/>
      <c r="C10" s="216"/>
      <c r="D10" s="76"/>
    </row>
    <row r="11" spans="1:4" x14ac:dyDescent="0.25">
      <c r="A11" s="213" t="s">
        <v>837</v>
      </c>
      <c r="B11" s="214"/>
      <c r="C11" s="214"/>
      <c r="D11" s="215"/>
    </row>
    <row r="12" spans="1:4" x14ac:dyDescent="0.25">
      <c r="A12" s="44" t="s">
        <v>14</v>
      </c>
      <c r="B12" s="44" t="s">
        <v>179</v>
      </c>
      <c r="C12" s="44" t="s">
        <v>110</v>
      </c>
      <c r="D12" s="45" t="s">
        <v>111</v>
      </c>
    </row>
    <row r="13" spans="1:4" x14ac:dyDescent="0.25">
      <c r="A13" s="6">
        <v>1</v>
      </c>
      <c r="B13" s="6">
        <v>1</v>
      </c>
      <c r="C13" s="2" t="s">
        <v>833</v>
      </c>
      <c r="D13" s="5">
        <v>250000</v>
      </c>
    </row>
    <row r="14" spans="1:4" x14ac:dyDescent="0.25">
      <c r="A14" s="6">
        <v>2</v>
      </c>
      <c r="B14" s="6">
        <v>1</v>
      </c>
      <c r="C14" s="2" t="s">
        <v>834</v>
      </c>
      <c r="D14" s="5">
        <v>130000</v>
      </c>
    </row>
    <row r="15" spans="1:4" x14ac:dyDescent="0.25">
      <c r="A15" s="6">
        <v>3</v>
      </c>
      <c r="B15" s="6">
        <v>1</v>
      </c>
      <c r="C15" s="2" t="s">
        <v>835</v>
      </c>
      <c r="D15" s="5">
        <v>300000</v>
      </c>
    </row>
    <row r="16" spans="1:4" x14ac:dyDescent="0.25">
      <c r="A16" s="6">
        <v>4</v>
      </c>
      <c r="B16" s="6">
        <v>1</v>
      </c>
      <c r="C16" s="2" t="s">
        <v>838</v>
      </c>
      <c r="D16" s="5">
        <v>169636</v>
      </c>
    </row>
    <row r="17" spans="1:4" x14ac:dyDescent="0.25">
      <c r="A17" s="6">
        <v>5</v>
      </c>
      <c r="B17" s="6">
        <v>7</v>
      </c>
      <c r="C17" s="2" t="s">
        <v>885</v>
      </c>
      <c r="D17" s="5">
        <v>700000</v>
      </c>
    </row>
    <row r="18" spans="1:4" x14ac:dyDescent="0.25">
      <c r="A18" s="6">
        <v>6</v>
      </c>
      <c r="B18" s="6">
        <v>1</v>
      </c>
      <c r="C18" s="2" t="s">
        <v>836</v>
      </c>
      <c r="D18" s="5">
        <v>30000</v>
      </c>
    </row>
    <row r="19" spans="1:4" x14ac:dyDescent="0.25">
      <c r="A19" s="6">
        <v>7</v>
      </c>
      <c r="B19" s="6">
        <v>1</v>
      </c>
      <c r="C19" s="2" t="s">
        <v>79</v>
      </c>
      <c r="D19" s="5">
        <v>350000</v>
      </c>
    </row>
    <row r="20" spans="1:4" x14ac:dyDescent="0.25">
      <c r="A20" s="200" t="s">
        <v>183</v>
      </c>
      <c r="B20" s="200"/>
      <c r="C20" s="200"/>
      <c r="D20" s="29">
        <f>SUM(D13:D19)</f>
        <v>1929636</v>
      </c>
    </row>
    <row r="21" spans="1:4" x14ac:dyDescent="0.25">
      <c r="A21" s="243" t="s">
        <v>839</v>
      </c>
      <c r="B21" s="243"/>
      <c r="C21" s="243"/>
      <c r="D21" s="243"/>
    </row>
    <row r="24" spans="1:4" x14ac:dyDescent="0.25">
      <c r="A24" s="174"/>
      <c r="B24" s="174"/>
      <c r="C24" s="174"/>
      <c r="D24" s="174"/>
    </row>
    <row r="25" spans="1:4" x14ac:dyDescent="0.25">
      <c r="A25" s="1"/>
      <c r="B25" s="1"/>
      <c r="C25" s="1"/>
      <c r="D25" s="22"/>
    </row>
    <row r="26" spans="1:4" x14ac:dyDescent="0.25">
      <c r="A26" s="1"/>
      <c r="B26" s="1"/>
      <c r="D26" s="4"/>
    </row>
    <row r="27" spans="1:4" x14ac:dyDescent="0.25">
      <c r="A27" s="1"/>
      <c r="B27" s="1"/>
      <c r="D27" s="4"/>
    </row>
    <row r="28" spans="1:4" x14ac:dyDescent="0.25">
      <c r="A28" s="1"/>
      <c r="B28" s="1"/>
      <c r="D28" s="4"/>
    </row>
    <row r="29" spans="1:4" x14ac:dyDescent="0.25">
      <c r="A29" s="1"/>
      <c r="B29" s="1"/>
      <c r="D29" s="4"/>
    </row>
    <row r="30" spans="1:4" x14ac:dyDescent="0.25">
      <c r="A30" s="1"/>
      <c r="B30" s="1"/>
      <c r="D30" s="4"/>
    </row>
    <row r="31" spans="1:4" x14ac:dyDescent="0.25">
      <c r="A31" s="1"/>
      <c r="B31" s="1"/>
      <c r="D31" s="4"/>
    </row>
    <row r="32" spans="1:4" x14ac:dyDescent="0.25">
      <c r="A32" s="1"/>
      <c r="B32" s="1"/>
      <c r="D32" s="4"/>
    </row>
    <row r="33" spans="1:4" x14ac:dyDescent="0.25">
      <c r="A33" s="174"/>
      <c r="B33" s="174"/>
      <c r="C33" s="174"/>
      <c r="D33" s="4"/>
    </row>
    <row r="34" spans="1:4" x14ac:dyDescent="0.25">
      <c r="A34" s="174"/>
      <c r="B34" s="174"/>
      <c r="C34" s="174"/>
      <c r="D34" s="174"/>
    </row>
  </sheetData>
  <mergeCells count="10">
    <mergeCell ref="A24:D24"/>
    <mergeCell ref="A33:C33"/>
    <mergeCell ref="A21:D21"/>
    <mergeCell ref="A34:D34"/>
    <mergeCell ref="A1:D7"/>
    <mergeCell ref="A8:C8"/>
    <mergeCell ref="A9:C9"/>
    <mergeCell ref="A10:C10"/>
    <mergeCell ref="A11:D11"/>
    <mergeCell ref="A20:C20"/>
  </mergeCells>
  <pageMargins left="0.7" right="0.7" top="0.75" bottom="0.75" header="0.3" footer="0.3"/>
  <pageSetup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791E-E5CD-4B5C-B691-168B560F4965}">
  <dimension ref="A1:E28"/>
  <sheetViews>
    <sheetView topLeftCell="A10" workbookViewId="0">
      <selection activeCell="I18" sqref="I18"/>
    </sheetView>
  </sheetViews>
  <sheetFormatPr defaultRowHeight="15" x14ac:dyDescent="0.25"/>
  <cols>
    <col min="3" max="3" width="44.42578125" customWidth="1"/>
    <col min="4" max="4" width="19.42578125" customWidth="1"/>
  </cols>
  <sheetData>
    <row r="1" spans="1:5" x14ac:dyDescent="0.25">
      <c r="A1" s="170"/>
      <c r="B1" s="170"/>
      <c r="C1" s="170"/>
      <c r="D1" s="170"/>
    </row>
    <row r="2" spans="1:5" x14ac:dyDescent="0.25">
      <c r="A2" s="170"/>
      <c r="B2" s="170"/>
      <c r="C2" s="170"/>
      <c r="D2" s="170"/>
    </row>
    <row r="3" spans="1:5" x14ac:dyDescent="0.25">
      <c r="A3" s="170"/>
      <c r="B3" s="170"/>
      <c r="C3" s="170"/>
      <c r="D3" s="170"/>
    </row>
    <row r="4" spans="1:5" x14ac:dyDescent="0.25">
      <c r="A4" s="170"/>
      <c r="B4" s="170"/>
      <c r="C4" s="170"/>
      <c r="D4" s="170"/>
    </row>
    <row r="5" spans="1:5" x14ac:dyDescent="0.25">
      <c r="A5" s="170"/>
      <c r="B5" s="170"/>
      <c r="C5" s="170"/>
      <c r="D5" s="170"/>
    </row>
    <row r="6" spans="1:5" x14ac:dyDescent="0.25">
      <c r="A6" s="170"/>
      <c r="B6" s="170"/>
      <c r="C6" s="170"/>
      <c r="D6" s="170"/>
    </row>
    <row r="7" spans="1:5" x14ac:dyDescent="0.25">
      <c r="A7" s="170"/>
      <c r="B7" s="170"/>
      <c r="C7" s="170"/>
      <c r="D7" s="170"/>
    </row>
    <row r="8" spans="1:5" x14ac:dyDescent="0.25">
      <c r="A8" s="211" t="s">
        <v>352</v>
      </c>
      <c r="B8" s="212"/>
      <c r="C8" s="212"/>
      <c r="D8" s="76" t="s">
        <v>615</v>
      </c>
    </row>
    <row r="9" spans="1:5" x14ac:dyDescent="0.25">
      <c r="A9" s="211" t="s">
        <v>841</v>
      </c>
      <c r="B9" s="212"/>
      <c r="C9" s="216"/>
      <c r="D9" s="76" t="s">
        <v>842</v>
      </c>
    </row>
    <row r="10" spans="1:5" x14ac:dyDescent="0.25">
      <c r="A10" s="211" t="s">
        <v>831</v>
      </c>
      <c r="B10" s="212"/>
      <c r="C10" s="216"/>
      <c r="D10" s="76" t="s">
        <v>288</v>
      </c>
    </row>
    <row r="11" spans="1:5" x14ac:dyDescent="0.25">
      <c r="A11" s="213" t="s">
        <v>772</v>
      </c>
      <c r="B11" s="214"/>
      <c r="C11" s="214"/>
      <c r="D11" s="215"/>
    </row>
    <row r="12" spans="1:5" x14ac:dyDescent="0.25">
      <c r="A12" s="44" t="s">
        <v>14</v>
      </c>
      <c r="B12" s="44" t="s">
        <v>179</v>
      </c>
      <c r="C12" s="44" t="s">
        <v>110</v>
      </c>
      <c r="D12" s="45" t="s">
        <v>111</v>
      </c>
      <c r="E12" s="123" t="s">
        <v>0</v>
      </c>
    </row>
    <row r="13" spans="1:5" x14ac:dyDescent="0.25">
      <c r="A13" s="92">
        <v>1</v>
      </c>
      <c r="B13" s="6">
        <v>3</v>
      </c>
      <c r="C13" s="2" t="s">
        <v>843</v>
      </c>
      <c r="D13" s="5">
        <v>360000</v>
      </c>
      <c r="E13" s="2">
        <v>85000</v>
      </c>
    </row>
    <row r="14" spans="1:5" x14ac:dyDescent="0.25">
      <c r="A14" s="6">
        <v>2</v>
      </c>
      <c r="B14" s="6">
        <v>3</v>
      </c>
      <c r="C14" s="2" t="s">
        <v>844</v>
      </c>
      <c r="D14" s="5">
        <v>405000</v>
      </c>
      <c r="E14" s="2">
        <v>89000</v>
      </c>
    </row>
    <row r="15" spans="1:5" x14ac:dyDescent="0.25">
      <c r="A15" s="6">
        <v>4</v>
      </c>
      <c r="B15" s="6">
        <v>1</v>
      </c>
      <c r="C15" s="2" t="s">
        <v>845</v>
      </c>
      <c r="D15" s="5">
        <v>120000</v>
      </c>
      <c r="E15" s="2"/>
    </row>
    <row r="16" spans="1:5" x14ac:dyDescent="0.25">
      <c r="A16" s="6">
        <v>5</v>
      </c>
      <c r="B16" s="6">
        <v>4</v>
      </c>
      <c r="C16" s="2" t="s">
        <v>846</v>
      </c>
      <c r="D16" s="5">
        <v>320000</v>
      </c>
      <c r="E16" s="2">
        <v>257000</v>
      </c>
    </row>
    <row r="17" spans="1:5" x14ac:dyDescent="0.25">
      <c r="A17" s="92">
        <v>6</v>
      </c>
      <c r="B17" s="6">
        <v>1</v>
      </c>
      <c r="C17" s="2" t="s">
        <v>859</v>
      </c>
      <c r="D17" s="5">
        <v>0</v>
      </c>
      <c r="E17" s="2"/>
    </row>
    <row r="18" spans="1:5" x14ac:dyDescent="0.25">
      <c r="A18" s="6">
        <v>7</v>
      </c>
      <c r="B18" s="6">
        <v>1</v>
      </c>
      <c r="C18" s="2" t="s">
        <v>856</v>
      </c>
      <c r="D18" s="5">
        <v>100000</v>
      </c>
      <c r="E18" s="2">
        <v>24000</v>
      </c>
    </row>
    <row r="19" spans="1:5" x14ac:dyDescent="0.25">
      <c r="A19" s="6">
        <v>8</v>
      </c>
      <c r="B19" s="6">
        <v>1</v>
      </c>
      <c r="C19" s="2" t="s">
        <v>482</v>
      </c>
      <c r="D19" s="5">
        <v>110000</v>
      </c>
      <c r="E19" s="2">
        <v>66842</v>
      </c>
    </row>
    <row r="20" spans="1:5" x14ac:dyDescent="0.25">
      <c r="A20" s="6">
        <v>9</v>
      </c>
      <c r="B20" s="6">
        <v>1</v>
      </c>
      <c r="C20" s="2" t="s">
        <v>501</v>
      </c>
      <c r="D20" s="5">
        <v>80000</v>
      </c>
      <c r="E20" s="2">
        <v>47391</v>
      </c>
    </row>
    <row r="21" spans="1:5" x14ac:dyDescent="0.25">
      <c r="A21" s="92">
        <v>10</v>
      </c>
      <c r="B21" s="6">
        <v>3</v>
      </c>
      <c r="C21" s="2" t="s">
        <v>857</v>
      </c>
      <c r="D21" s="5">
        <v>30000</v>
      </c>
      <c r="E21" s="2">
        <v>27000</v>
      </c>
    </row>
    <row r="22" spans="1:5" x14ac:dyDescent="0.25">
      <c r="A22" s="6">
        <v>11</v>
      </c>
      <c r="B22" s="6">
        <v>1</v>
      </c>
      <c r="C22" s="2" t="s">
        <v>858</v>
      </c>
      <c r="D22" s="5">
        <v>150000</v>
      </c>
      <c r="E22" s="2"/>
    </row>
    <row r="23" spans="1:5" x14ac:dyDescent="0.25">
      <c r="A23" s="6">
        <v>12</v>
      </c>
      <c r="B23" s="6">
        <v>1</v>
      </c>
      <c r="C23" s="2" t="s">
        <v>847</v>
      </c>
      <c r="D23" s="5">
        <v>50000</v>
      </c>
    </row>
    <row r="24" spans="1:5" x14ac:dyDescent="0.25">
      <c r="A24" s="6">
        <v>13</v>
      </c>
      <c r="B24" s="6">
        <v>1</v>
      </c>
      <c r="C24" s="2" t="s">
        <v>252</v>
      </c>
      <c r="D24" s="5">
        <v>70000</v>
      </c>
    </row>
    <row r="25" spans="1:5" x14ac:dyDescent="0.25">
      <c r="A25" s="6">
        <v>14</v>
      </c>
      <c r="B25" s="6">
        <v>1</v>
      </c>
      <c r="C25" s="2" t="s">
        <v>142</v>
      </c>
      <c r="D25" s="5">
        <v>900000</v>
      </c>
    </row>
    <row r="26" spans="1:5" x14ac:dyDescent="0.25">
      <c r="A26" s="200" t="s">
        <v>183</v>
      </c>
      <c r="B26" s="200"/>
      <c r="C26" s="200"/>
      <c r="D26" s="29">
        <f>SUM(D13:D25)</f>
        <v>2695000</v>
      </c>
    </row>
    <row r="27" spans="1:5" x14ac:dyDescent="0.25">
      <c r="A27" s="257" t="s">
        <v>185</v>
      </c>
      <c r="B27" s="257"/>
      <c r="C27" s="257"/>
      <c r="D27" s="64">
        <v>1000000</v>
      </c>
    </row>
    <row r="28" spans="1:5" x14ac:dyDescent="0.25">
      <c r="A28" s="200" t="s">
        <v>860</v>
      </c>
      <c r="B28" s="200"/>
      <c r="C28" s="200"/>
      <c r="D28" s="29">
        <f>D26-D27</f>
        <v>1695000</v>
      </c>
    </row>
  </sheetData>
  <mergeCells count="8">
    <mergeCell ref="A26:C26"/>
    <mergeCell ref="A27:C27"/>
    <mergeCell ref="A28:C28"/>
    <mergeCell ref="A1:D7"/>
    <mergeCell ref="A8:C8"/>
    <mergeCell ref="A9:C9"/>
    <mergeCell ref="A10:C10"/>
    <mergeCell ref="A11:D11"/>
  </mergeCells>
  <pageMargins left="0.7" right="0.7" top="0.75" bottom="0.75" header="0.3" footer="0.3"/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965DC-93E3-4639-A6C0-B0D8DC2952BF}">
  <dimension ref="B1:E23"/>
  <sheetViews>
    <sheetView topLeftCell="A19" workbookViewId="0">
      <selection activeCell="B1" sqref="B1:E11"/>
    </sheetView>
  </sheetViews>
  <sheetFormatPr defaultRowHeight="15" x14ac:dyDescent="0.25"/>
  <cols>
    <col min="1" max="1" width="5.5703125" customWidth="1"/>
    <col min="2" max="2" width="6.85546875" customWidth="1"/>
    <col min="3" max="3" width="7.7109375" customWidth="1"/>
    <col min="4" max="4" width="48" customWidth="1"/>
    <col min="5" max="5" width="15.7109375" customWidth="1"/>
  </cols>
  <sheetData>
    <row r="1" spans="2:5" x14ac:dyDescent="0.25">
      <c r="B1" s="170"/>
      <c r="C1" s="170"/>
      <c r="D1" s="170"/>
      <c r="E1" s="170"/>
    </row>
    <row r="2" spans="2:5" x14ac:dyDescent="0.25">
      <c r="B2" s="170"/>
      <c r="C2" s="170"/>
      <c r="D2" s="170"/>
      <c r="E2" s="170"/>
    </row>
    <row r="3" spans="2:5" x14ac:dyDescent="0.25">
      <c r="B3" s="170"/>
      <c r="C3" s="170"/>
      <c r="D3" s="170"/>
      <c r="E3" s="170"/>
    </row>
    <row r="4" spans="2:5" x14ac:dyDescent="0.25">
      <c r="B4" s="170"/>
      <c r="C4" s="170"/>
      <c r="D4" s="170"/>
      <c r="E4" s="170"/>
    </row>
    <row r="5" spans="2:5" x14ac:dyDescent="0.25">
      <c r="B5" s="170"/>
      <c r="C5" s="170"/>
      <c r="D5" s="170"/>
      <c r="E5" s="170"/>
    </row>
    <row r="6" spans="2:5" x14ac:dyDescent="0.25">
      <c r="B6" s="170"/>
      <c r="C6" s="170"/>
      <c r="D6" s="170"/>
      <c r="E6" s="170"/>
    </row>
    <row r="7" spans="2:5" x14ac:dyDescent="0.25">
      <c r="B7" s="170"/>
      <c r="C7" s="170"/>
      <c r="D7" s="170"/>
      <c r="E7" s="170"/>
    </row>
    <row r="8" spans="2:5" x14ac:dyDescent="0.25">
      <c r="B8" s="211" t="s">
        <v>808</v>
      </c>
      <c r="C8" s="212"/>
      <c r="D8" s="212"/>
      <c r="E8" s="76"/>
    </row>
    <row r="9" spans="2:5" x14ac:dyDescent="0.25">
      <c r="B9" s="211" t="s">
        <v>807</v>
      </c>
      <c r="C9" s="212"/>
      <c r="D9" s="216"/>
      <c r="E9" s="76"/>
    </row>
    <row r="10" spans="2:5" x14ac:dyDescent="0.25">
      <c r="B10" s="213" t="s">
        <v>772</v>
      </c>
      <c r="C10" s="214"/>
      <c r="D10" s="214"/>
      <c r="E10" s="215"/>
    </row>
    <row r="11" spans="2:5" x14ac:dyDescent="0.25">
      <c r="B11" s="44" t="s">
        <v>14</v>
      </c>
      <c r="C11" s="44" t="s">
        <v>179</v>
      </c>
      <c r="D11" s="44" t="s">
        <v>110</v>
      </c>
      <c r="E11" s="45" t="s">
        <v>111</v>
      </c>
    </row>
    <row r="12" spans="2:5" x14ac:dyDescent="0.25">
      <c r="B12" s="6">
        <v>1</v>
      </c>
      <c r="C12" s="6">
        <v>1</v>
      </c>
      <c r="D12" s="2" t="s">
        <v>810</v>
      </c>
      <c r="E12" s="5">
        <v>450000</v>
      </c>
    </row>
    <row r="13" spans="2:5" x14ac:dyDescent="0.25">
      <c r="B13" s="6">
        <v>2</v>
      </c>
      <c r="C13" s="6">
        <v>1</v>
      </c>
      <c r="D13" s="2" t="s">
        <v>811</v>
      </c>
      <c r="E13" s="5">
        <v>2000000</v>
      </c>
    </row>
    <row r="14" spans="2:5" x14ac:dyDescent="0.25">
      <c r="B14" s="6">
        <v>3</v>
      </c>
      <c r="C14" s="6">
        <v>1</v>
      </c>
      <c r="D14" s="2" t="s">
        <v>812</v>
      </c>
      <c r="E14" s="5">
        <v>0</v>
      </c>
    </row>
    <row r="15" spans="2:5" x14ac:dyDescent="0.25">
      <c r="B15" s="6">
        <v>4</v>
      </c>
      <c r="C15" s="6">
        <v>1</v>
      </c>
      <c r="D15" s="2" t="s">
        <v>809</v>
      </c>
      <c r="E15" s="5">
        <v>3000000</v>
      </c>
    </row>
    <row r="16" spans="2:5" x14ac:dyDescent="0.25">
      <c r="B16" s="6">
        <v>5</v>
      </c>
      <c r="C16" s="6">
        <v>1</v>
      </c>
      <c r="D16" s="2" t="s">
        <v>813</v>
      </c>
      <c r="E16" s="5">
        <v>700000</v>
      </c>
    </row>
    <row r="17" spans="2:5" x14ac:dyDescent="0.25">
      <c r="B17" s="6">
        <v>6</v>
      </c>
      <c r="C17" s="6">
        <v>1</v>
      </c>
      <c r="D17" s="2" t="s">
        <v>814</v>
      </c>
      <c r="E17" s="5">
        <v>1000000</v>
      </c>
    </row>
    <row r="18" spans="2:5" x14ac:dyDescent="0.25">
      <c r="B18" s="6">
        <v>7</v>
      </c>
      <c r="C18" s="6">
        <v>1</v>
      </c>
      <c r="D18" s="2" t="s">
        <v>815</v>
      </c>
      <c r="E18" s="5">
        <v>500000</v>
      </c>
    </row>
    <row r="19" spans="2:5" x14ac:dyDescent="0.25">
      <c r="B19" s="6">
        <v>8</v>
      </c>
      <c r="C19" s="6">
        <v>1</v>
      </c>
      <c r="D19" s="2" t="s">
        <v>821</v>
      </c>
      <c r="E19" s="5">
        <v>250000</v>
      </c>
    </row>
    <row r="20" spans="2:5" x14ac:dyDescent="0.25">
      <c r="B20" s="6">
        <v>9</v>
      </c>
      <c r="C20" s="6">
        <v>1</v>
      </c>
      <c r="D20" s="2" t="s">
        <v>822</v>
      </c>
      <c r="E20" s="5">
        <v>300000</v>
      </c>
    </row>
    <row r="21" spans="2:5" x14ac:dyDescent="0.25">
      <c r="B21" s="6">
        <v>10</v>
      </c>
      <c r="C21" s="6">
        <v>1</v>
      </c>
      <c r="D21" s="2" t="s">
        <v>823</v>
      </c>
      <c r="E21" s="5">
        <v>400000</v>
      </c>
    </row>
    <row r="22" spans="2:5" x14ac:dyDescent="0.25">
      <c r="B22" s="190" t="s">
        <v>632</v>
      </c>
      <c r="C22" s="190"/>
      <c r="D22" s="190"/>
      <c r="E22" s="119">
        <f>SUM(E12:E21)</f>
        <v>8600000</v>
      </c>
    </row>
    <row r="23" spans="2:5" x14ac:dyDescent="0.25">
      <c r="B23" s="243" t="s">
        <v>748</v>
      </c>
      <c r="C23" s="243"/>
      <c r="D23" s="243"/>
      <c r="E23" s="243"/>
    </row>
  </sheetData>
  <mergeCells count="6">
    <mergeCell ref="B23:E23"/>
    <mergeCell ref="B1:E7"/>
    <mergeCell ref="B8:D8"/>
    <mergeCell ref="B9:D9"/>
    <mergeCell ref="B10:E10"/>
    <mergeCell ref="B22:D22"/>
  </mergeCells>
  <pageMargins left="0.7" right="0.7" top="0.75" bottom="0.75" header="0.3" footer="0.3"/>
  <pageSetup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1B224-A616-4999-A050-496672DCBA7E}">
  <dimension ref="A1:K68"/>
  <sheetViews>
    <sheetView topLeftCell="A55" workbookViewId="0">
      <selection activeCell="B72" sqref="B72"/>
    </sheetView>
  </sheetViews>
  <sheetFormatPr defaultRowHeight="15" x14ac:dyDescent="0.25"/>
  <cols>
    <col min="1" max="1" width="8.140625" customWidth="1"/>
    <col min="2" max="2" width="36.42578125" customWidth="1"/>
    <col min="3" max="3" width="9.140625" customWidth="1"/>
    <col min="5" max="5" width="38" customWidth="1"/>
    <col min="6" max="6" width="17.7109375" customWidth="1"/>
    <col min="8" max="8" width="9.85546875" customWidth="1"/>
    <col min="9" max="9" width="33.42578125" customWidth="1"/>
    <col min="10" max="10" width="9.140625" style="4"/>
  </cols>
  <sheetData>
    <row r="1" spans="1:11" x14ac:dyDescent="0.25">
      <c r="A1" s="180" t="s">
        <v>107</v>
      </c>
      <c r="B1" s="181"/>
      <c r="C1" s="181"/>
      <c r="D1" s="181"/>
      <c r="E1" s="182"/>
      <c r="F1" s="25"/>
      <c r="H1" s="170"/>
      <c r="I1" s="170"/>
      <c r="J1" s="170"/>
    </row>
    <row r="2" spans="1:11" x14ac:dyDescent="0.25">
      <c r="A2" s="3" t="s">
        <v>14</v>
      </c>
      <c r="B2" s="3" t="s">
        <v>3</v>
      </c>
      <c r="C2" s="14" t="s">
        <v>0</v>
      </c>
      <c r="D2" s="14" t="s">
        <v>43</v>
      </c>
      <c r="E2" s="3" t="s">
        <v>13</v>
      </c>
      <c r="F2" s="25"/>
      <c r="H2" s="170"/>
      <c r="I2" s="170"/>
      <c r="J2" s="170"/>
    </row>
    <row r="3" spans="1:11" x14ac:dyDescent="0.25">
      <c r="A3" s="2">
        <v>2</v>
      </c>
      <c r="B3" s="2" t="s">
        <v>66</v>
      </c>
      <c r="C3" s="5">
        <v>180000</v>
      </c>
      <c r="D3" s="20">
        <v>130000</v>
      </c>
      <c r="E3" s="5">
        <f t="shared" ref="E3:E9" si="0">D3*A3</f>
        <v>260000</v>
      </c>
      <c r="F3" s="4"/>
      <c r="H3" s="170"/>
      <c r="I3" s="170"/>
      <c r="J3" s="170"/>
    </row>
    <row r="4" spans="1:11" x14ac:dyDescent="0.25">
      <c r="A4" s="2">
        <v>2</v>
      </c>
      <c r="B4" s="2" t="s">
        <v>8</v>
      </c>
      <c r="C4" s="5">
        <v>180000</v>
      </c>
      <c r="D4" s="5">
        <v>140000</v>
      </c>
      <c r="E4" s="5">
        <f t="shared" si="0"/>
        <v>280000</v>
      </c>
      <c r="F4" s="4"/>
      <c r="H4" s="170"/>
      <c r="I4" s="170"/>
      <c r="J4" s="170"/>
    </row>
    <row r="5" spans="1:11" x14ac:dyDescent="0.25">
      <c r="A5" s="16">
        <v>4</v>
      </c>
      <c r="B5" s="2" t="s">
        <v>106</v>
      </c>
      <c r="C5" s="5">
        <v>360000</v>
      </c>
      <c r="D5" s="5">
        <v>150000</v>
      </c>
      <c r="E5" s="5">
        <f t="shared" si="0"/>
        <v>600000</v>
      </c>
      <c r="F5" s="4"/>
      <c r="H5" s="170"/>
      <c r="I5" s="170"/>
      <c r="J5" s="170"/>
    </row>
    <row r="6" spans="1:11" x14ac:dyDescent="0.25">
      <c r="A6" s="2">
        <v>2</v>
      </c>
      <c r="B6" s="2" t="s">
        <v>105</v>
      </c>
      <c r="C6" s="5">
        <v>200000</v>
      </c>
      <c r="D6" s="5">
        <v>140000</v>
      </c>
      <c r="E6" s="5">
        <f t="shared" si="0"/>
        <v>280000</v>
      </c>
      <c r="F6" s="4"/>
      <c r="H6" s="170"/>
      <c r="I6" s="170"/>
      <c r="J6" s="170"/>
    </row>
    <row r="7" spans="1:11" x14ac:dyDescent="0.25">
      <c r="A7" s="2">
        <v>2</v>
      </c>
      <c r="B7" s="2" t="s">
        <v>68</v>
      </c>
      <c r="C7" s="5">
        <v>240000</v>
      </c>
      <c r="D7" s="5">
        <v>170000</v>
      </c>
      <c r="E7" s="5">
        <f t="shared" si="0"/>
        <v>340000</v>
      </c>
      <c r="F7" s="4"/>
      <c r="H7" s="170"/>
      <c r="I7" s="170"/>
      <c r="J7" s="170"/>
    </row>
    <row r="8" spans="1:11" x14ac:dyDescent="0.25">
      <c r="A8" s="2">
        <v>2</v>
      </c>
      <c r="B8" s="2" t="s">
        <v>67</v>
      </c>
      <c r="C8" s="5">
        <v>160000</v>
      </c>
      <c r="D8" s="5">
        <v>120000</v>
      </c>
      <c r="E8" s="5">
        <f t="shared" si="0"/>
        <v>240000</v>
      </c>
      <c r="F8" s="4"/>
      <c r="H8" s="171" t="s">
        <v>118</v>
      </c>
      <c r="I8" s="171"/>
      <c r="J8" s="171"/>
      <c r="K8">
        <v>53629</v>
      </c>
    </row>
    <row r="9" spans="1:11" x14ac:dyDescent="0.25">
      <c r="A9" s="2">
        <v>1</v>
      </c>
      <c r="B9" s="2" t="s">
        <v>108</v>
      </c>
      <c r="C9" s="5">
        <v>280000</v>
      </c>
      <c r="D9" s="5">
        <v>420000</v>
      </c>
      <c r="E9" s="5">
        <f t="shared" si="0"/>
        <v>420000</v>
      </c>
      <c r="F9" s="4"/>
      <c r="H9" s="8" t="s">
        <v>109</v>
      </c>
      <c r="I9" s="8" t="s">
        <v>110</v>
      </c>
      <c r="J9" s="9" t="s">
        <v>111</v>
      </c>
    </row>
    <row r="10" spans="1:11" x14ac:dyDescent="0.25">
      <c r="A10" s="2">
        <v>1</v>
      </c>
      <c r="B10" s="2" t="s">
        <v>72</v>
      </c>
      <c r="C10" s="5"/>
      <c r="D10" s="5">
        <v>800000</v>
      </c>
      <c r="E10" s="5">
        <f>D10</f>
        <v>800000</v>
      </c>
      <c r="F10" s="4"/>
      <c r="H10" s="6">
        <v>2</v>
      </c>
      <c r="I10" s="2" t="s">
        <v>66</v>
      </c>
      <c r="J10" s="5">
        <v>260000</v>
      </c>
    </row>
    <row r="11" spans="1:11" x14ac:dyDescent="0.25">
      <c r="A11" s="2">
        <v>1</v>
      </c>
      <c r="B11" s="2" t="s">
        <v>69</v>
      </c>
      <c r="C11" s="5">
        <v>100000</v>
      </c>
      <c r="D11" s="5">
        <v>100000</v>
      </c>
      <c r="E11" s="5">
        <f>D11</f>
        <v>100000</v>
      </c>
      <c r="F11" s="4"/>
      <c r="H11" s="6">
        <v>2</v>
      </c>
      <c r="I11" s="2" t="s">
        <v>8</v>
      </c>
      <c r="J11" s="5">
        <v>280000</v>
      </c>
    </row>
    <row r="12" spans="1:11" x14ac:dyDescent="0.25">
      <c r="A12" s="2"/>
      <c r="B12" s="2"/>
      <c r="C12" s="5"/>
      <c r="D12" s="5"/>
      <c r="E12" s="5"/>
      <c r="F12" s="4"/>
      <c r="H12" s="6">
        <v>4</v>
      </c>
      <c r="I12" s="2" t="s">
        <v>106</v>
      </c>
      <c r="J12" s="5">
        <v>600000</v>
      </c>
    </row>
    <row r="13" spans="1:11" x14ac:dyDescent="0.25">
      <c r="A13" s="2"/>
      <c r="B13" s="2"/>
      <c r="C13" s="5"/>
      <c r="D13" s="5"/>
      <c r="E13" s="5"/>
      <c r="F13" s="4"/>
      <c r="H13" s="6">
        <v>2</v>
      </c>
      <c r="I13" s="2" t="s">
        <v>105</v>
      </c>
      <c r="J13" s="5">
        <v>280000</v>
      </c>
    </row>
    <row r="14" spans="1:11" x14ac:dyDescent="0.25">
      <c r="A14" s="178" t="s">
        <v>50</v>
      </c>
      <c r="B14" s="179"/>
      <c r="C14" s="15">
        <f>SUM(C3:C13)</f>
        <v>1700000</v>
      </c>
      <c r="D14" s="15">
        <f>SUM(D3:D13)</f>
        <v>2170000</v>
      </c>
      <c r="E14" s="15">
        <f>SUM(E3:E13)</f>
        <v>3320000</v>
      </c>
      <c r="F14" s="24"/>
      <c r="H14" s="6">
        <v>2</v>
      </c>
      <c r="I14" s="2" t="s">
        <v>68</v>
      </c>
      <c r="J14" s="5">
        <v>340000</v>
      </c>
    </row>
    <row r="15" spans="1:11" x14ac:dyDescent="0.25">
      <c r="B15" s="17"/>
      <c r="C15" s="4"/>
      <c r="E15" s="4"/>
      <c r="F15" s="4"/>
      <c r="H15" s="6">
        <v>2</v>
      </c>
      <c r="I15" s="2" t="s">
        <v>67</v>
      </c>
      <c r="J15" s="5">
        <v>240000</v>
      </c>
    </row>
    <row r="16" spans="1:11" x14ac:dyDescent="0.25">
      <c r="B16" s="87" t="s">
        <v>0</v>
      </c>
      <c r="C16" s="29">
        <f>C14</f>
        <v>1700000</v>
      </c>
      <c r="E16" s="4" t="s">
        <v>1</v>
      </c>
      <c r="F16" s="4"/>
      <c r="H16" s="6">
        <v>1</v>
      </c>
      <c r="I16" s="2" t="s">
        <v>108</v>
      </c>
      <c r="J16" s="5">
        <v>420000</v>
      </c>
    </row>
    <row r="17" spans="1:10" x14ac:dyDescent="0.25">
      <c r="B17" s="28" t="s">
        <v>43</v>
      </c>
      <c r="C17" s="29">
        <f>E14</f>
        <v>3320000</v>
      </c>
      <c r="H17" s="6">
        <v>1</v>
      </c>
      <c r="I17" s="2" t="s">
        <v>112</v>
      </c>
      <c r="J17" s="5">
        <v>800000</v>
      </c>
    </row>
    <row r="18" spans="1:10" x14ac:dyDescent="0.25">
      <c r="B18" s="63" t="s">
        <v>492</v>
      </c>
      <c r="C18" s="64">
        <f>C17-C16</f>
        <v>1620000</v>
      </c>
      <c r="H18" s="6">
        <v>1</v>
      </c>
      <c r="I18" s="2" t="s">
        <v>69</v>
      </c>
      <c r="J18" s="5">
        <v>100000</v>
      </c>
    </row>
    <row r="19" spans="1:10" x14ac:dyDescent="0.25">
      <c r="H19" s="193" t="s">
        <v>113</v>
      </c>
      <c r="I19" s="193"/>
      <c r="J19" s="7">
        <f>SUM(J10:J18)</f>
        <v>3320000</v>
      </c>
    </row>
    <row r="20" spans="1:10" ht="15" customHeight="1" x14ac:dyDescent="0.25">
      <c r="A20" s="176" t="s">
        <v>156</v>
      </c>
      <c r="B20" s="176"/>
      <c r="C20" s="176"/>
      <c r="D20" s="176"/>
      <c r="E20" s="176"/>
      <c r="H20" s="198" t="s">
        <v>115</v>
      </c>
      <c r="I20" s="198"/>
      <c r="J20" s="198"/>
    </row>
    <row r="21" spans="1:10" x14ac:dyDescent="0.25">
      <c r="A21" s="180" t="s">
        <v>155</v>
      </c>
      <c r="B21" s="181"/>
      <c r="C21" s="181"/>
      <c r="D21" s="181"/>
      <c r="E21" s="182"/>
      <c r="H21" s="198"/>
      <c r="I21" s="198"/>
      <c r="J21" s="198"/>
    </row>
    <row r="22" spans="1:10" x14ac:dyDescent="0.25">
      <c r="A22" s="3" t="s">
        <v>14</v>
      </c>
      <c r="B22" s="3" t="s">
        <v>3</v>
      </c>
      <c r="C22" s="14" t="s">
        <v>0</v>
      </c>
      <c r="D22" s="14" t="s">
        <v>43</v>
      </c>
      <c r="E22" s="3" t="s">
        <v>13</v>
      </c>
      <c r="H22" s="198"/>
      <c r="I22" s="198"/>
      <c r="J22" s="198"/>
    </row>
    <row r="23" spans="1:10" x14ac:dyDescent="0.25">
      <c r="A23" s="2">
        <v>1</v>
      </c>
      <c r="B23" s="2" t="s">
        <v>151</v>
      </c>
      <c r="C23" s="5">
        <v>5000</v>
      </c>
      <c r="D23" s="5">
        <v>10000</v>
      </c>
      <c r="E23" s="5">
        <f>D23</f>
        <v>10000</v>
      </c>
      <c r="H23" s="198"/>
      <c r="I23" s="198"/>
      <c r="J23" s="198"/>
    </row>
    <row r="24" spans="1:10" x14ac:dyDescent="0.25">
      <c r="A24" s="2">
        <v>1</v>
      </c>
      <c r="B24" s="2" t="s">
        <v>152</v>
      </c>
      <c r="C24" s="5">
        <v>40000</v>
      </c>
      <c r="D24" s="5">
        <v>50000</v>
      </c>
      <c r="E24" s="5">
        <f>D24</f>
        <v>50000</v>
      </c>
      <c r="H24" s="198" t="s">
        <v>114</v>
      </c>
      <c r="I24" s="198"/>
      <c r="J24" s="198"/>
    </row>
    <row r="25" spans="1:10" x14ac:dyDescent="0.25">
      <c r="A25" s="2">
        <v>1</v>
      </c>
      <c r="B25" s="2" t="s">
        <v>153</v>
      </c>
      <c r="C25" s="5">
        <v>300000</v>
      </c>
      <c r="D25" s="5">
        <v>300000</v>
      </c>
      <c r="E25" s="5">
        <f>D25</f>
        <v>300000</v>
      </c>
      <c r="H25" s="198"/>
      <c r="I25" s="198"/>
      <c r="J25" s="198"/>
    </row>
    <row r="26" spans="1:10" x14ac:dyDescent="0.25">
      <c r="A26" s="2">
        <v>1</v>
      </c>
      <c r="B26" s="2" t="s">
        <v>154</v>
      </c>
      <c r="C26" s="5">
        <v>100000</v>
      </c>
      <c r="D26" s="5">
        <v>100000</v>
      </c>
      <c r="E26" s="5">
        <f>D26</f>
        <v>100000</v>
      </c>
      <c r="H26" s="171" t="s">
        <v>116</v>
      </c>
      <c r="I26" s="171"/>
      <c r="J26" s="171"/>
    </row>
    <row r="27" spans="1:10" x14ac:dyDescent="0.25">
      <c r="A27" s="2">
        <v>1</v>
      </c>
      <c r="B27" s="2" t="s">
        <v>79</v>
      </c>
      <c r="C27" s="5"/>
      <c r="D27" s="5">
        <v>250000</v>
      </c>
      <c r="E27" s="5">
        <f>D27</f>
        <v>250000</v>
      </c>
      <c r="H27" s="195" t="s">
        <v>117</v>
      </c>
      <c r="I27" s="195"/>
      <c r="J27" s="23">
        <v>1100000</v>
      </c>
    </row>
    <row r="28" spans="1:10" x14ac:dyDescent="0.25">
      <c r="A28" s="195" t="s">
        <v>157</v>
      </c>
      <c r="B28" s="195"/>
      <c r="C28" s="23">
        <f>SUM(C23:C27)</f>
        <v>445000</v>
      </c>
      <c r="D28" s="23">
        <f>SUM(D23:D27)</f>
        <v>710000</v>
      </c>
      <c r="E28" s="23">
        <f>SUM(E23:E27)</f>
        <v>710000</v>
      </c>
      <c r="H28" s="195" t="s">
        <v>133</v>
      </c>
      <c r="I28" s="195"/>
      <c r="J28" s="23">
        <v>2220000</v>
      </c>
    </row>
    <row r="29" spans="1:10" x14ac:dyDescent="0.25">
      <c r="C29" s="4"/>
      <c r="D29" s="4"/>
      <c r="E29" s="4" t="s">
        <v>53</v>
      </c>
      <c r="H29" s="195" t="s">
        <v>149</v>
      </c>
      <c r="I29" s="195"/>
      <c r="J29" s="35">
        <v>203000</v>
      </c>
    </row>
    <row r="30" spans="1:10" x14ac:dyDescent="0.25">
      <c r="H30" s="195" t="s">
        <v>133</v>
      </c>
      <c r="I30" s="195"/>
      <c r="J30" s="23">
        <f>J28-J29</f>
        <v>2017000</v>
      </c>
    </row>
    <row r="31" spans="1:10" x14ac:dyDescent="0.25">
      <c r="H31" s="195" t="s">
        <v>189</v>
      </c>
      <c r="I31" s="195"/>
      <c r="J31" s="23">
        <v>203000</v>
      </c>
    </row>
    <row r="32" spans="1:10" x14ac:dyDescent="0.25">
      <c r="A32" s="170"/>
      <c r="B32" s="170"/>
      <c r="C32" s="170"/>
      <c r="H32" s="46"/>
      <c r="I32" s="46" t="s">
        <v>324</v>
      </c>
      <c r="J32" s="23">
        <v>524000</v>
      </c>
    </row>
    <row r="33" spans="1:10" x14ac:dyDescent="0.25">
      <c r="A33" s="170"/>
      <c r="B33" s="170"/>
      <c r="C33" s="170"/>
      <c r="H33" s="195" t="s">
        <v>190</v>
      </c>
      <c r="I33" s="195"/>
      <c r="J33" s="23">
        <v>300000</v>
      </c>
    </row>
    <row r="34" spans="1:10" x14ac:dyDescent="0.25">
      <c r="A34" s="170"/>
      <c r="B34" s="170"/>
      <c r="C34" s="170"/>
      <c r="H34" s="193" t="s">
        <v>191</v>
      </c>
      <c r="I34" s="193"/>
      <c r="J34" s="7">
        <f>J30-J31-J33-J32</f>
        <v>990000</v>
      </c>
    </row>
    <row r="35" spans="1:10" x14ac:dyDescent="0.25">
      <c r="A35" s="170"/>
      <c r="B35" s="170"/>
      <c r="C35" s="170"/>
      <c r="H35" s="193" t="s">
        <v>192</v>
      </c>
      <c r="I35" s="193"/>
      <c r="J35" s="7">
        <v>710000</v>
      </c>
    </row>
    <row r="36" spans="1:10" x14ac:dyDescent="0.25">
      <c r="A36" s="170"/>
      <c r="B36" s="170"/>
      <c r="C36" s="170"/>
      <c r="H36" s="190" t="s">
        <v>113</v>
      </c>
      <c r="I36" s="190"/>
      <c r="J36" s="29">
        <f>J34+J35</f>
        <v>1700000</v>
      </c>
    </row>
    <row r="37" spans="1:10" x14ac:dyDescent="0.25">
      <c r="A37" s="170"/>
      <c r="B37" s="170"/>
      <c r="C37" s="170"/>
      <c r="H37" s="195" t="s">
        <v>321</v>
      </c>
      <c r="I37" s="195"/>
      <c r="J37" s="35">
        <v>203000</v>
      </c>
    </row>
    <row r="38" spans="1:10" x14ac:dyDescent="0.25">
      <c r="A38" s="170"/>
      <c r="B38" s="170"/>
      <c r="C38" s="170"/>
      <c r="H38" s="195" t="s">
        <v>322</v>
      </c>
      <c r="I38" s="195"/>
      <c r="J38" s="35">
        <v>200000</v>
      </c>
    </row>
    <row r="39" spans="1:10" x14ac:dyDescent="0.25">
      <c r="A39" s="171" t="s">
        <v>155</v>
      </c>
      <c r="B39" s="171"/>
      <c r="C39" s="171"/>
      <c r="H39" s="190" t="s">
        <v>323</v>
      </c>
      <c r="I39" s="190"/>
      <c r="J39" s="29">
        <f>J36-J37-J38</f>
        <v>1297000</v>
      </c>
    </row>
    <row r="40" spans="1:10" x14ac:dyDescent="0.25">
      <c r="A40" s="171" t="s">
        <v>156</v>
      </c>
      <c r="B40" s="171"/>
      <c r="C40" s="171"/>
      <c r="D40" s="36"/>
      <c r="E40" s="36"/>
      <c r="H40" s="261" t="s">
        <v>477</v>
      </c>
      <c r="I40" s="261"/>
      <c r="J40" s="71">
        <v>203000</v>
      </c>
    </row>
    <row r="41" spans="1:10" x14ac:dyDescent="0.25">
      <c r="A41" s="8" t="s">
        <v>179</v>
      </c>
      <c r="B41" s="8" t="s">
        <v>110</v>
      </c>
      <c r="C41" s="9" t="s">
        <v>111</v>
      </c>
      <c r="H41" s="190" t="s">
        <v>323</v>
      </c>
      <c r="I41" s="190"/>
      <c r="J41" s="29">
        <f>J39-J40</f>
        <v>1094000</v>
      </c>
    </row>
    <row r="42" spans="1:10" x14ac:dyDescent="0.25">
      <c r="A42" s="6">
        <v>1</v>
      </c>
      <c r="B42" s="2" t="s">
        <v>151</v>
      </c>
      <c r="C42" s="5">
        <v>10000</v>
      </c>
    </row>
    <row r="43" spans="1:10" x14ac:dyDescent="0.25">
      <c r="A43" s="6">
        <v>1</v>
      </c>
      <c r="B43" s="2" t="s">
        <v>152</v>
      </c>
      <c r="C43" s="5">
        <v>50000</v>
      </c>
      <c r="I43" s="4"/>
      <c r="J43"/>
    </row>
    <row r="44" spans="1:10" x14ac:dyDescent="0.25">
      <c r="A44" s="6">
        <v>1</v>
      </c>
      <c r="B44" s="2" t="s">
        <v>153</v>
      </c>
      <c r="C44" s="5">
        <v>300000</v>
      </c>
      <c r="I44" s="4"/>
      <c r="J44"/>
    </row>
    <row r="45" spans="1:10" x14ac:dyDescent="0.25">
      <c r="A45" s="6">
        <v>1</v>
      </c>
      <c r="B45" s="2" t="s">
        <v>154</v>
      </c>
      <c r="C45" s="5">
        <v>100000</v>
      </c>
      <c r="I45" s="4"/>
      <c r="J45"/>
    </row>
    <row r="46" spans="1:10" x14ac:dyDescent="0.25">
      <c r="A46" s="6">
        <v>1</v>
      </c>
      <c r="B46" s="2" t="s">
        <v>79</v>
      </c>
      <c r="C46" s="5">
        <v>250000</v>
      </c>
      <c r="I46" s="4"/>
      <c r="J46"/>
    </row>
    <row r="47" spans="1:10" x14ac:dyDescent="0.25">
      <c r="A47" s="193" t="s">
        <v>113</v>
      </c>
      <c r="B47" s="193"/>
      <c r="C47" s="7">
        <f>SUM(C42:C46)</f>
        <v>710000</v>
      </c>
      <c r="I47" s="4"/>
      <c r="J47"/>
    </row>
    <row r="52" spans="3:7" x14ac:dyDescent="0.25">
      <c r="C52" s="170"/>
      <c r="D52" s="170"/>
      <c r="E52" s="170"/>
      <c r="F52" s="170"/>
    </row>
    <row r="53" spans="3:7" x14ac:dyDescent="0.25">
      <c r="C53" s="170"/>
      <c r="D53" s="170"/>
      <c r="E53" s="170"/>
      <c r="F53" s="170"/>
    </row>
    <row r="54" spans="3:7" x14ac:dyDescent="0.25">
      <c r="C54" s="170"/>
      <c r="D54" s="170"/>
      <c r="E54" s="170"/>
      <c r="F54" s="170"/>
    </row>
    <row r="55" spans="3:7" x14ac:dyDescent="0.25">
      <c r="C55" s="170"/>
      <c r="D55" s="170"/>
      <c r="E55" s="170"/>
      <c r="F55" s="170"/>
    </row>
    <row r="56" spans="3:7" x14ac:dyDescent="0.25">
      <c r="C56" s="170"/>
      <c r="D56" s="170"/>
      <c r="E56" s="170"/>
      <c r="F56" s="170"/>
    </row>
    <row r="57" spans="3:7" x14ac:dyDescent="0.25">
      <c r="C57" s="170"/>
      <c r="D57" s="170"/>
      <c r="E57" s="170"/>
      <c r="F57" s="170"/>
    </row>
    <row r="58" spans="3:7" x14ac:dyDescent="0.25">
      <c r="C58" s="170"/>
      <c r="D58" s="170"/>
      <c r="E58" s="170"/>
      <c r="F58" s="170"/>
    </row>
    <row r="59" spans="3:7" x14ac:dyDescent="0.25">
      <c r="C59" s="211" t="s">
        <v>824</v>
      </c>
      <c r="D59" s="212"/>
      <c r="E59" s="212"/>
      <c r="F59" s="76" t="s">
        <v>826</v>
      </c>
    </row>
    <row r="60" spans="3:7" x14ac:dyDescent="0.25">
      <c r="C60" s="211" t="s">
        <v>825</v>
      </c>
      <c r="D60" s="212"/>
      <c r="E60" s="216"/>
      <c r="F60" s="76" t="s">
        <v>828</v>
      </c>
    </row>
    <row r="61" spans="3:7" x14ac:dyDescent="0.25">
      <c r="C61" s="213" t="s">
        <v>827</v>
      </c>
      <c r="D61" s="214"/>
      <c r="E61" s="214"/>
      <c r="F61" s="215"/>
    </row>
    <row r="62" spans="3:7" x14ac:dyDescent="0.25">
      <c r="C62" s="44" t="s">
        <v>14</v>
      </c>
      <c r="D62" s="44" t="s">
        <v>179</v>
      </c>
      <c r="E62" s="44" t="s">
        <v>110</v>
      </c>
      <c r="F62" s="45" t="s">
        <v>111</v>
      </c>
    </row>
    <row r="63" spans="3:7" x14ac:dyDescent="0.25">
      <c r="C63" s="6">
        <v>1</v>
      </c>
      <c r="D63" s="6">
        <v>1</v>
      </c>
      <c r="E63" s="2" t="s">
        <v>829</v>
      </c>
      <c r="F63" s="5">
        <v>270000</v>
      </c>
      <c r="G63" s="5">
        <v>225000</v>
      </c>
    </row>
    <row r="64" spans="3:7" x14ac:dyDescent="0.25">
      <c r="C64" s="6">
        <v>2</v>
      </c>
      <c r="D64" s="6">
        <v>1</v>
      </c>
      <c r="E64" s="2" t="s">
        <v>252</v>
      </c>
      <c r="F64" s="5">
        <v>110000</v>
      </c>
      <c r="G64" s="5">
        <v>80000</v>
      </c>
    </row>
    <row r="65" spans="3:7" x14ac:dyDescent="0.25">
      <c r="C65" s="6">
        <v>3</v>
      </c>
      <c r="D65" s="6">
        <v>1</v>
      </c>
      <c r="E65" s="2" t="s">
        <v>501</v>
      </c>
      <c r="F65" s="5">
        <v>100000</v>
      </c>
      <c r="G65" s="2">
        <v>70000</v>
      </c>
    </row>
    <row r="66" spans="3:7" x14ac:dyDescent="0.25">
      <c r="C66" s="6">
        <v>4</v>
      </c>
      <c r="D66" s="6">
        <v>1</v>
      </c>
      <c r="E66" s="2" t="s">
        <v>142</v>
      </c>
      <c r="F66" s="5">
        <v>100000</v>
      </c>
    </row>
    <row r="67" spans="3:7" x14ac:dyDescent="0.25">
      <c r="C67" s="190" t="s">
        <v>157</v>
      </c>
      <c r="D67" s="190"/>
      <c r="E67" s="190"/>
      <c r="F67" s="29">
        <f>SUM(F63:F66)</f>
        <v>580000</v>
      </c>
    </row>
    <row r="68" spans="3:7" x14ac:dyDescent="0.25">
      <c r="C68" s="195" t="s">
        <v>830</v>
      </c>
      <c r="D68" s="195"/>
      <c r="E68" s="195"/>
      <c r="F68" s="23">
        <v>300000</v>
      </c>
    </row>
  </sheetData>
  <mergeCells count="35">
    <mergeCell ref="C68:E68"/>
    <mergeCell ref="C52:F58"/>
    <mergeCell ref="C59:E59"/>
    <mergeCell ref="C60:E60"/>
    <mergeCell ref="C61:F61"/>
    <mergeCell ref="C67:E67"/>
    <mergeCell ref="H29:I29"/>
    <mergeCell ref="H30:I30"/>
    <mergeCell ref="A1:E1"/>
    <mergeCell ref="A14:B14"/>
    <mergeCell ref="H24:J25"/>
    <mergeCell ref="H26:J26"/>
    <mergeCell ref="H27:I27"/>
    <mergeCell ref="H28:I28"/>
    <mergeCell ref="H1:J7"/>
    <mergeCell ref="H8:J8"/>
    <mergeCell ref="H19:I19"/>
    <mergeCell ref="H20:J23"/>
    <mergeCell ref="A21:E21"/>
    <mergeCell ref="A20:E20"/>
    <mergeCell ref="A28:B28"/>
    <mergeCell ref="A32:C38"/>
    <mergeCell ref="A39:C39"/>
    <mergeCell ref="A47:B47"/>
    <mergeCell ref="A40:C40"/>
    <mergeCell ref="H31:I31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</mergeCells>
  <pageMargins left="0.7" right="0.7" top="0.75" bottom="0.75" header="0.3" footer="0.3"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1ECFF-E5D8-4CC6-AF28-6A245D39DF14}">
  <dimension ref="B1:H35"/>
  <sheetViews>
    <sheetView topLeftCell="A16" workbookViewId="0">
      <selection activeCell="J30" sqref="J30"/>
    </sheetView>
  </sheetViews>
  <sheetFormatPr defaultRowHeight="15" x14ac:dyDescent="0.25"/>
  <cols>
    <col min="1" max="1" width="2.85546875" customWidth="1"/>
    <col min="2" max="2" width="6.85546875" customWidth="1"/>
    <col min="3" max="3" width="6.7109375" customWidth="1"/>
    <col min="4" max="4" width="55.42578125" customWidth="1"/>
    <col min="5" max="5" width="16.140625" style="4" customWidth="1"/>
    <col min="6" max="6" width="13.42578125" style="4" customWidth="1"/>
    <col min="7" max="8" width="10.140625" bestFit="1" customWidth="1"/>
    <col min="9" max="9" width="10.7109375" customWidth="1"/>
  </cols>
  <sheetData>
    <row r="1" spans="2:7" x14ac:dyDescent="0.25">
      <c r="B1" s="170"/>
      <c r="C1" s="170"/>
      <c r="D1" s="170"/>
      <c r="E1" s="170"/>
      <c r="F1" s="1"/>
    </row>
    <row r="2" spans="2:7" x14ac:dyDescent="0.25">
      <c r="B2" s="170"/>
      <c r="C2" s="170"/>
      <c r="D2" s="170"/>
      <c r="E2" s="170"/>
      <c r="F2" s="1"/>
    </row>
    <row r="3" spans="2:7" x14ac:dyDescent="0.25">
      <c r="B3" s="170"/>
      <c r="C3" s="170"/>
      <c r="D3" s="170"/>
      <c r="E3" s="170"/>
      <c r="F3" s="1"/>
    </row>
    <row r="4" spans="2:7" x14ac:dyDescent="0.25">
      <c r="B4" s="170"/>
      <c r="C4" s="170"/>
      <c r="D4" s="170"/>
      <c r="E4" s="170"/>
      <c r="F4" s="1"/>
    </row>
    <row r="5" spans="2:7" x14ac:dyDescent="0.25">
      <c r="B5" s="170"/>
      <c r="C5" s="170"/>
      <c r="D5" s="170"/>
      <c r="E5" s="170"/>
      <c r="F5" s="1"/>
    </row>
    <row r="6" spans="2:7" x14ac:dyDescent="0.25">
      <c r="B6" s="170"/>
      <c r="C6" s="170"/>
      <c r="D6" s="170"/>
      <c r="E6" s="170"/>
      <c r="F6" s="1"/>
    </row>
    <row r="7" spans="2:7" x14ac:dyDescent="0.25">
      <c r="B7" s="170"/>
      <c r="C7" s="170"/>
      <c r="D7" s="170"/>
      <c r="E7" s="170"/>
      <c r="F7" s="1"/>
    </row>
    <row r="8" spans="2:7" x14ac:dyDescent="0.25">
      <c r="B8" s="211" t="s">
        <v>910</v>
      </c>
      <c r="C8" s="212"/>
      <c r="D8" s="212"/>
      <c r="E8" s="216"/>
      <c r="F8" s="98"/>
    </row>
    <row r="9" spans="2:7" x14ac:dyDescent="0.25">
      <c r="B9" s="211" t="s">
        <v>894</v>
      </c>
      <c r="C9" s="212"/>
      <c r="D9" s="216"/>
      <c r="E9" s="90" t="s">
        <v>912</v>
      </c>
      <c r="F9" s="98"/>
    </row>
    <row r="10" spans="2:7" x14ac:dyDescent="0.25">
      <c r="B10" s="213" t="s">
        <v>909</v>
      </c>
      <c r="C10" s="214"/>
      <c r="D10" s="214"/>
      <c r="E10" s="215"/>
      <c r="F10" s="25"/>
    </row>
    <row r="11" spans="2:7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F11" s="61"/>
    </row>
    <row r="12" spans="2:7" x14ac:dyDescent="0.25">
      <c r="B12" s="6">
        <v>1</v>
      </c>
      <c r="C12" s="6">
        <v>1</v>
      </c>
      <c r="D12" t="s">
        <v>898</v>
      </c>
      <c r="E12" s="5">
        <v>10000000</v>
      </c>
      <c r="G12" s="4"/>
    </row>
    <row r="13" spans="2:7" x14ac:dyDescent="0.25">
      <c r="B13" s="6">
        <v>3</v>
      </c>
      <c r="C13" s="6">
        <v>1</v>
      </c>
      <c r="D13" s="56" t="s">
        <v>896</v>
      </c>
      <c r="E13" s="5">
        <v>300000</v>
      </c>
      <c r="G13" s="127">
        <v>158000</v>
      </c>
    </row>
    <row r="14" spans="2:7" x14ac:dyDescent="0.25">
      <c r="B14" s="6">
        <v>4</v>
      </c>
      <c r="C14" s="6">
        <v>1</v>
      </c>
      <c r="D14" s="56" t="s">
        <v>177</v>
      </c>
      <c r="E14" s="5">
        <v>100000</v>
      </c>
      <c r="G14" s="127">
        <v>100000</v>
      </c>
    </row>
    <row r="15" spans="2:7" x14ac:dyDescent="0.25">
      <c r="B15" s="6">
        <v>5</v>
      </c>
      <c r="C15" s="6">
        <v>1</v>
      </c>
      <c r="D15" s="2" t="s">
        <v>897</v>
      </c>
      <c r="E15" s="5">
        <v>400000</v>
      </c>
      <c r="G15" s="4">
        <v>248500</v>
      </c>
    </row>
    <row r="16" spans="2:7" x14ac:dyDescent="0.25">
      <c r="B16" s="6">
        <v>6</v>
      </c>
      <c r="C16" s="6">
        <v>2</v>
      </c>
      <c r="D16" s="2" t="s">
        <v>900</v>
      </c>
      <c r="E16" s="5">
        <v>130000</v>
      </c>
      <c r="G16" s="4">
        <v>100000</v>
      </c>
    </row>
    <row r="17" spans="2:8" x14ac:dyDescent="0.25">
      <c r="B17" s="6">
        <v>7</v>
      </c>
      <c r="C17" s="6">
        <v>1</v>
      </c>
      <c r="D17" s="2" t="s">
        <v>901</v>
      </c>
      <c r="E17" s="5">
        <v>150000</v>
      </c>
      <c r="G17" s="4">
        <v>80000</v>
      </c>
    </row>
    <row r="18" spans="2:8" ht="30" x14ac:dyDescent="0.25">
      <c r="B18" s="6">
        <v>8</v>
      </c>
      <c r="C18" s="6">
        <v>1</v>
      </c>
      <c r="D18" s="13" t="s">
        <v>899</v>
      </c>
      <c r="E18" s="5">
        <v>2000000</v>
      </c>
      <c r="G18" s="4">
        <v>1132000</v>
      </c>
    </row>
    <row r="19" spans="2:8" x14ac:dyDescent="0.25">
      <c r="B19" s="6">
        <v>9</v>
      </c>
      <c r="C19" s="6">
        <v>1</v>
      </c>
      <c r="D19" s="2" t="s">
        <v>902</v>
      </c>
      <c r="E19" s="5">
        <v>50000</v>
      </c>
      <c r="G19" s="4">
        <v>0</v>
      </c>
    </row>
    <row r="20" spans="2:8" x14ac:dyDescent="0.25">
      <c r="B20" s="6">
        <v>10</v>
      </c>
      <c r="C20" s="6">
        <v>1</v>
      </c>
      <c r="D20" s="2" t="s">
        <v>903</v>
      </c>
      <c r="E20" s="5">
        <v>1200000</v>
      </c>
      <c r="G20" s="4">
        <v>1000000</v>
      </c>
    </row>
    <row r="21" spans="2:8" x14ac:dyDescent="0.25">
      <c r="B21" s="6">
        <v>11</v>
      </c>
      <c r="C21" s="6">
        <v>1</v>
      </c>
      <c r="D21" s="2" t="s">
        <v>904</v>
      </c>
      <c r="E21" s="5">
        <v>200000</v>
      </c>
      <c r="G21" s="4">
        <v>0</v>
      </c>
    </row>
    <row r="22" spans="2:8" ht="30" x14ac:dyDescent="0.25">
      <c r="B22" s="6">
        <v>12</v>
      </c>
      <c r="C22" s="6">
        <v>1</v>
      </c>
      <c r="D22" s="13" t="s">
        <v>905</v>
      </c>
      <c r="E22" s="5">
        <v>350000</v>
      </c>
      <c r="G22" s="4">
        <v>150000</v>
      </c>
    </row>
    <row r="23" spans="2:8" x14ac:dyDescent="0.25">
      <c r="B23" s="6">
        <v>14</v>
      </c>
      <c r="C23" s="6">
        <v>1</v>
      </c>
      <c r="D23" s="13" t="s">
        <v>911</v>
      </c>
      <c r="E23" s="5">
        <v>45000</v>
      </c>
      <c r="F23" s="24"/>
      <c r="G23" s="4">
        <v>35000</v>
      </c>
    </row>
    <row r="24" spans="2:8" x14ac:dyDescent="0.25">
      <c r="B24" s="6">
        <v>15</v>
      </c>
      <c r="C24" s="6">
        <v>1</v>
      </c>
      <c r="D24" s="2" t="s">
        <v>906</v>
      </c>
      <c r="E24" s="5">
        <v>80000</v>
      </c>
      <c r="F24" s="24"/>
      <c r="G24" s="4">
        <v>15000</v>
      </c>
    </row>
    <row r="25" spans="2:8" x14ac:dyDescent="0.25">
      <c r="B25" s="191" t="s">
        <v>195</v>
      </c>
      <c r="C25" s="191"/>
      <c r="D25" s="191"/>
      <c r="E25" s="66" t="s">
        <v>53</v>
      </c>
      <c r="F25" s="24"/>
      <c r="G25" s="4">
        <f>SUM(G12:G24)</f>
        <v>3018500</v>
      </c>
      <c r="H25" s="24" t="e">
        <f>E25-G25</f>
        <v>#VALUE!</v>
      </c>
    </row>
    <row r="26" spans="2:8" x14ac:dyDescent="0.25">
      <c r="B26" s="233" t="s">
        <v>679</v>
      </c>
      <c r="C26" s="233"/>
      <c r="D26" s="233"/>
      <c r="E26" s="64">
        <v>5000000</v>
      </c>
      <c r="F26" s="24"/>
    </row>
    <row r="27" spans="2:8" x14ac:dyDescent="0.25">
      <c r="B27" s="233" t="s">
        <v>907</v>
      </c>
      <c r="C27" s="233"/>
      <c r="D27" s="233"/>
      <c r="E27" s="64">
        <v>1000000</v>
      </c>
    </row>
    <row r="28" spans="2:8" x14ac:dyDescent="0.25">
      <c r="B28" s="190" t="s">
        <v>908</v>
      </c>
      <c r="C28" s="190"/>
      <c r="D28" s="190"/>
      <c r="E28" s="29" t="e">
        <f>E25-E26-E27</f>
        <v>#VALUE!</v>
      </c>
    </row>
    <row r="31" spans="2:8" x14ac:dyDescent="0.25">
      <c r="F31" s="24"/>
    </row>
    <row r="32" spans="2:8" x14ac:dyDescent="0.25">
      <c r="F32" s="24"/>
    </row>
    <row r="33" spans="4:6" x14ac:dyDescent="0.25">
      <c r="D33" s="77" t="s">
        <v>0</v>
      </c>
      <c r="E33" s="43">
        <f>G25</f>
        <v>3018500</v>
      </c>
      <c r="F33" s="24"/>
    </row>
    <row r="34" spans="4:6" x14ac:dyDescent="0.25">
      <c r="D34" s="77" t="s">
        <v>43</v>
      </c>
      <c r="E34" s="43" t="str">
        <f>E25</f>
        <v xml:space="preserve"> </v>
      </c>
    </row>
    <row r="35" spans="4:6" x14ac:dyDescent="0.25">
      <c r="D35" s="72" t="s">
        <v>148</v>
      </c>
      <c r="E35" s="73" t="e">
        <f>E34-E33</f>
        <v>#VALUE!</v>
      </c>
    </row>
  </sheetData>
  <mergeCells count="8">
    <mergeCell ref="B27:D27"/>
    <mergeCell ref="B28:D28"/>
    <mergeCell ref="B8:E8"/>
    <mergeCell ref="B1:E7"/>
    <mergeCell ref="B9:D9"/>
    <mergeCell ref="B10:E10"/>
    <mergeCell ref="B25:D25"/>
    <mergeCell ref="B26:D26"/>
  </mergeCells>
  <pageMargins left="0.7" right="0.7" top="0.75" bottom="0.75" header="0.3" footer="0.3"/>
  <pageSetup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A92BB-95CD-4B6C-BF1B-092EA5B7E7B0}">
  <dimension ref="A1:D17"/>
  <sheetViews>
    <sheetView topLeftCell="A7" workbookViewId="0">
      <selection activeCell="F13" sqref="F13"/>
    </sheetView>
  </sheetViews>
  <sheetFormatPr defaultRowHeight="15" x14ac:dyDescent="0.25"/>
  <cols>
    <col min="3" max="3" width="51.5703125" customWidth="1"/>
    <col min="4" max="4" width="18.7109375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32" t="s">
        <v>914</v>
      </c>
      <c r="B8" s="32"/>
      <c r="C8" s="32"/>
      <c r="D8" s="32" t="s">
        <v>921</v>
      </c>
    </row>
    <row r="9" spans="1:4" x14ac:dyDescent="0.25">
      <c r="A9" s="211" t="s">
        <v>915</v>
      </c>
      <c r="B9" s="212"/>
      <c r="C9" s="216"/>
      <c r="D9" s="90" t="s">
        <v>919</v>
      </c>
    </row>
    <row r="10" spans="1:4" x14ac:dyDescent="0.25">
      <c r="A10" s="213" t="s">
        <v>920</v>
      </c>
      <c r="B10" s="214"/>
      <c r="C10" s="214"/>
      <c r="D10" s="215"/>
    </row>
    <row r="11" spans="1:4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4" x14ac:dyDescent="0.25">
      <c r="A12" s="6">
        <v>1</v>
      </c>
      <c r="B12" s="6">
        <v>1</v>
      </c>
      <c r="C12" s="2" t="s">
        <v>916</v>
      </c>
      <c r="D12" s="5">
        <v>0</v>
      </c>
    </row>
    <row r="13" spans="1:4" x14ac:dyDescent="0.25">
      <c r="A13" s="6">
        <v>2</v>
      </c>
      <c r="B13" s="6">
        <v>1</v>
      </c>
      <c r="C13" s="2" t="s">
        <v>917</v>
      </c>
      <c r="D13" s="5">
        <v>0</v>
      </c>
    </row>
    <row r="14" spans="1:4" x14ac:dyDescent="0.25">
      <c r="A14" s="6">
        <v>3</v>
      </c>
      <c r="B14" s="6">
        <v>1</v>
      </c>
      <c r="C14" s="2" t="s">
        <v>918</v>
      </c>
      <c r="D14" s="5">
        <v>550000</v>
      </c>
    </row>
    <row r="15" spans="1:4" x14ac:dyDescent="0.25">
      <c r="A15" s="257" t="s">
        <v>183</v>
      </c>
      <c r="B15" s="257"/>
      <c r="C15" s="257"/>
      <c r="D15" s="64">
        <f>D14</f>
        <v>550000</v>
      </c>
    </row>
    <row r="16" spans="1:4" x14ac:dyDescent="0.25">
      <c r="A16" s="201" t="s">
        <v>922</v>
      </c>
      <c r="B16" s="201"/>
      <c r="C16" s="201"/>
      <c r="D16" s="201"/>
    </row>
    <row r="17" spans="1:4" ht="36" customHeight="1" x14ac:dyDescent="0.25">
      <c r="A17" s="201"/>
      <c r="B17" s="201"/>
      <c r="C17" s="201"/>
      <c r="D17" s="201"/>
    </row>
  </sheetData>
  <mergeCells count="5">
    <mergeCell ref="A1:D7"/>
    <mergeCell ref="A9:C9"/>
    <mergeCell ref="A10:D10"/>
    <mergeCell ref="A15:C15"/>
    <mergeCell ref="A16:D17"/>
  </mergeCells>
  <pageMargins left="0.7" right="0.7" top="0.75" bottom="0.75" header="0.3" footer="0.3"/>
  <pageSetup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69F0-644E-4B3C-8E61-521CC47FD7EC}">
  <dimension ref="A1:D26"/>
  <sheetViews>
    <sheetView topLeftCell="A7" workbookViewId="0">
      <selection activeCell="E24" sqref="E24"/>
    </sheetView>
  </sheetViews>
  <sheetFormatPr defaultRowHeight="15" x14ac:dyDescent="0.25"/>
  <cols>
    <col min="1" max="1" width="8.85546875" customWidth="1"/>
    <col min="2" max="2" width="8.28515625" customWidth="1"/>
    <col min="3" max="3" width="49.85546875" customWidth="1"/>
    <col min="4" max="4" width="15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211" t="s">
        <v>942</v>
      </c>
      <c r="B8" s="212"/>
      <c r="C8" s="216"/>
      <c r="D8" s="32" t="s">
        <v>943</v>
      </c>
    </row>
    <row r="9" spans="1:4" x14ac:dyDescent="0.25">
      <c r="A9" s="211" t="s">
        <v>941</v>
      </c>
      <c r="B9" s="212"/>
      <c r="C9" s="216"/>
      <c r="D9" s="90" t="s">
        <v>944</v>
      </c>
    </row>
    <row r="10" spans="1:4" x14ac:dyDescent="0.25">
      <c r="A10" s="213" t="s">
        <v>920</v>
      </c>
      <c r="B10" s="214"/>
      <c r="C10" s="214"/>
      <c r="D10" s="215"/>
    </row>
    <row r="11" spans="1:4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4" x14ac:dyDescent="0.25">
      <c r="A12" s="6">
        <v>1</v>
      </c>
      <c r="B12" s="6">
        <v>1</v>
      </c>
      <c r="C12" s="2" t="s">
        <v>939</v>
      </c>
      <c r="D12" s="5">
        <v>300000</v>
      </c>
    </row>
    <row r="13" spans="1:4" x14ac:dyDescent="0.25">
      <c r="A13" s="6">
        <v>2</v>
      </c>
      <c r="B13" s="6">
        <v>1</v>
      </c>
      <c r="C13" s="2" t="s">
        <v>940</v>
      </c>
      <c r="D13" s="5">
        <v>140000</v>
      </c>
    </row>
    <row r="14" spans="1:4" x14ac:dyDescent="0.25">
      <c r="A14" s="6">
        <v>3</v>
      </c>
      <c r="B14" s="6">
        <v>1</v>
      </c>
      <c r="C14" s="2" t="s">
        <v>677</v>
      </c>
      <c r="D14" s="5">
        <v>350000</v>
      </c>
    </row>
    <row r="15" spans="1:4" x14ac:dyDescent="0.25">
      <c r="A15" s="233" t="s">
        <v>183</v>
      </c>
      <c r="B15" s="233"/>
      <c r="C15" s="233"/>
      <c r="D15" s="64">
        <f>SUM(D12:D14)</f>
        <v>790000</v>
      </c>
    </row>
    <row r="16" spans="1:4" x14ac:dyDescent="0.25">
      <c r="A16" s="25"/>
      <c r="B16" s="25"/>
      <c r="C16" s="25"/>
      <c r="D16" s="24"/>
    </row>
    <row r="17" spans="1:4" x14ac:dyDescent="0.25">
      <c r="A17" s="25"/>
      <c r="B17" s="25"/>
      <c r="C17" s="25"/>
      <c r="D17" s="24"/>
    </row>
    <row r="18" spans="1:4" ht="15" customHeight="1" x14ac:dyDescent="0.25">
      <c r="C18" s="129" t="s">
        <v>933</v>
      </c>
      <c r="D18" s="128"/>
    </row>
    <row r="19" spans="1:4" x14ac:dyDescent="0.25">
      <c r="B19" s="132"/>
      <c r="C19" s="13" t="s">
        <v>945</v>
      </c>
      <c r="D19" s="130"/>
    </row>
    <row r="20" spans="1:4" x14ac:dyDescent="0.25">
      <c r="B20" s="1"/>
      <c r="C20" s="2" t="s">
        <v>946</v>
      </c>
    </row>
    <row r="21" spans="1:4" x14ac:dyDescent="0.25">
      <c r="B21" s="1"/>
      <c r="C21" s="2" t="s">
        <v>947</v>
      </c>
    </row>
    <row r="22" spans="1:4" x14ac:dyDescent="0.25">
      <c r="B22" s="1"/>
      <c r="C22" s="2" t="s">
        <v>948</v>
      </c>
    </row>
    <row r="23" spans="1:4" x14ac:dyDescent="0.25">
      <c r="B23" s="1"/>
      <c r="C23" s="2" t="s">
        <v>949</v>
      </c>
    </row>
    <row r="24" spans="1:4" x14ac:dyDescent="0.25">
      <c r="B24" s="1"/>
      <c r="C24" s="2" t="s">
        <v>950</v>
      </c>
    </row>
    <row r="25" spans="1:4" x14ac:dyDescent="0.25">
      <c r="C25" s="2" t="s">
        <v>951</v>
      </c>
    </row>
    <row r="26" spans="1:4" x14ac:dyDescent="0.25">
      <c r="C26" t="s">
        <v>53</v>
      </c>
    </row>
  </sheetData>
  <mergeCells count="5">
    <mergeCell ref="A1:D7"/>
    <mergeCell ref="A8:C8"/>
    <mergeCell ref="A9:C9"/>
    <mergeCell ref="A10:D10"/>
    <mergeCell ref="A15:C15"/>
  </mergeCells>
  <pageMargins left="0.7" right="0.7" top="0.75" bottom="0.75" header="0.3" footer="0.3"/>
  <pageSetup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B6415-D4E8-47ED-96BC-D1ED46618A23}">
  <dimension ref="B1:F23"/>
  <sheetViews>
    <sheetView topLeftCell="A7" workbookViewId="0">
      <selection activeCell="K16" sqref="K16"/>
    </sheetView>
  </sheetViews>
  <sheetFormatPr defaultRowHeight="15" x14ac:dyDescent="0.25"/>
  <cols>
    <col min="1" max="1" width="2.7109375" customWidth="1"/>
    <col min="3" max="3" width="10.140625" customWidth="1"/>
    <col min="4" max="4" width="49.5703125" customWidth="1"/>
    <col min="5" max="5" width="14.140625" customWidth="1"/>
  </cols>
  <sheetData>
    <row r="1" spans="2:6" x14ac:dyDescent="0.25">
      <c r="B1" s="170"/>
      <c r="C1" s="170"/>
      <c r="D1" s="170"/>
      <c r="E1" s="170"/>
    </row>
    <row r="2" spans="2:6" x14ac:dyDescent="0.25">
      <c r="B2" s="170"/>
      <c r="C2" s="170"/>
      <c r="D2" s="170"/>
      <c r="E2" s="170"/>
    </row>
    <row r="3" spans="2:6" x14ac:dyDescent="0.25">
      <c r="B3" s="170"/>
      <c r="C3" s="170"/>
      <c r="D3" s="170"/>
      <c r="E3" s="170"/>
    </row>
    <row r="4" spans="2:6" x14ac:dyDescent="0.25">
      <c r="B4" s="170"/>
      <c r="C4" s="170"/>
      <c r="D4" s="170"/>
      <c r="E4" s="170"/>
    </row>
    <row r="5" spans="2:6" x14ac:dyDescent="0.25">
      <c r="B5" s="170"/>
      <c r="C5" s="170"/>
      <c r="D5" s="170"/>
      <c r="E5" s="170"/>
    </row>
    <row r="6" spans="2:6" x14ac:dyDescent="0.25">
      <c r="B6" s="170"/>
      <c r="C6" s="170"/>
      <c r="D6" s="170"/>
      <c r="E6" s="170"/>
    </row>
    <row r="7" spans="2:6" x14ac:dyDescent="0.25">
      <c r="B7" s="170"/>
      <c r="C7" s="170"/>
      <c r="D7" s="170"/>
      <c r="E7" s="170"/>
    </row>
    <row r="8" spans="2:6" x14ac:dyDescent="0.25">
      <c r="B8" s="211" t="s">
        <v>974</v>
      </c>
      <c r="C8" s="212"/>
      <c r="D8" s="212"/>
      <c r="E8" s="76"/>
    </row>
    <row r="9" spans="2:6" x14ac:dyDescent="0.25">
      <c r="B9" s="211" t="s">
        <v>975</v>
      </c>
      <c r="C9" s="212"/>
      <c r="D9" s="216"/>
      <c r="E9" s="76"/>
    </row>
    <row r="10" spans="2:6" x14ac:dyDescent="0.25">
      <c r="B10" s="213" t="s">
        <v>981</v>
      </c>
      <c r="C10" s="214"/>
      <c r="D10" s="214"/>
      <c r="E10" s="215"/>
    </row>
    <row r="11" spans="2:6" x14ac:dyDescent="0.25">
      <c r="B11" s="44" t="s">
        <v>14</v>
      </c>
      <c r="C11" s="44" t="s">
        <v>179</v>
      </c>
      <c r="D11" s="44" t="s">
        <v>110</v>
      </c>
      <c r="E11" s="45" t="s">
        <v>111</v>
      </c>
    </row>
    <row r="12" spans="2:6" x14ac:dyDescent="0.25">
      <c r="B12" s="6">
        <v>1</v>
      </c>
      <c r="C12" s="6">
        <v>1</v>
      </c>
      <c r="D12" s="2" t="s">
        <v>976</v>
      </c>
      <c r="E12" s="5">
        <v>450000</v>
      </c>
      <c r="F12" s="4">
        <v>330000</v>
      </c>
    </row>
    <row r="13" spans="2:6" x14ac:dyDescent="0.25">
      <c r="B13" s="6">
        <v>2</v>
      </c>
      <c r="C13" s="6">
        <v>2</v>
      </c>
      <c r="D13" s="2" t="s">
        <v>977</v>
      </c>
      <c r="E13" s="5">
        <v>100000</v>
      </c>
      <c r="F13" s="4">
        <v>70000</v>
      </c>
    </row>
    <row r="14" spans="2:6" x14ac:dyDescent="0.25">
      <c r="B14" s="6">
        <v>3</v>
      </c>
      <c r="C14" s="6">
        <v>2</v>
      </c>
      <c r="D14" s="2" t="s">
        <v>978</v>
      </c>
      <c r="E14" s="5">
        <v>800000</v>
      </c>
      <c r="F14" s="4">
        <v>640000</v>
      </c>
    </row>
    <row r="15" spans="2:6" x14ac:dyDescent="0.25">
      <c r="B15" s="6">
        <v>4</v>
      </c>
      <c r="C15" s="6">
        <v>1</v>
      </c>
      <c r="D15" s="2" t="s">
        <v>979</v>
      </c>
      <c r="E15" s="5">
        <v>950000</v>
      </c>
      <c r="F15" s="4">
        <v>720000</v>
      </c>
    </row>
    <row r="16" spans="2:6" x14ac:dyDescent="0.25">
      <c r="B16" s="54">
        <v>5</v>
      </c>
      <c r="C16" s="54">
        <v>2</v>
      </c>
      <c r="D16" s="55" t="s">
        <v>980</v>
      </c>
      <c r="E16" s="93">
        <v>1100000</v>
      </c>
      <c r="F16" s="4">
        <v>681600</v>
      </c>
    </row>
    <row r="17" spans="2:6" x14ac:dyDescent="0.25">
      <c r="B17" s="190" t="s">
        <v>183</v>
      </c>
      <c r="C17" s="190"/>
      <c r="D17" s="190"/>
      <c r="E17" s="29">
        <f>SUM(E12:E16)</f>
        <v>3400000</v>
      </c>
      <c r="F17" s="4">
        <f>SUM(F12:F16)</f>
        <v>2441600</v>
      </c>
    </row>
    <row r="18" spans="2:6" x14ac:dyDescent="0.25">
      <c r="B18" s="257" t="s">
        <v>1009</v>
      </c>
      <c r="C18" s="257"/>
      <c r="D18" s="257"/>
      <c r="E18" s="64">
        <v>3000000</v>
      </c>
    </row>
    <row r="19" spans="2:6" x14ac:dyDescent="0.25">
      <c r="B19" s="204" t="s">
        <v>1010</v>
      </c>
      <c r="C19" s="204"/>
      <c r="D19" s="204"/>
      <c r="E19" s="93">
        <v>0</v>
      </c>
    </row>
    <row r="21" spans="2:6" x14ac:dyDescent="0.25">
      <c r="D21" s="28" t="s">
        <v>0</v>
      </c>
      <c r="E21" s="29">
        <f>F17</f>
        <v>2441600</v>
      </c>
    </row>
    <row r="22" spans="2:6" x14ac:dyDescent="0.25">
      <c r="D22" s="65" t="s">
        <v>43</v>
      </c>
      <c r="E22" s="66">
        <f>E17</f>
        <v>3400000</v>
      </c>
    </row>
    <row r="23" spans="2:6" x14ac:dyDescent="0.25">
      <c r="D23" s="63" t="s">
        <v>148</v>
      </c>
      <c r="E23" s="64">
        <f>E22-E21</f>
        <v>958400</v>
      </c>
    </row>
  </sheetData>
  <mergeCells count="7">
    <mergeCell ref="B18:D18"/>
    <mergeCell ref="B19:D19"/>
    <mergeCell ref="B1:E7"/>
    <mergeCell ref="B8:D8"/>
    <mergeCell ref="B9:D9"/>
    <mergeCell ref="B10:E10"/>
    <mergeCell ref="B17:D17"/>
  </mergeCells>
  <pageMargins left="0.7" right="0.7" top="0.75" bottom="0.75" header="0.3" footer="0.3"/>
  <pageSetup orientation="portrait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7F209-BFDF-4BFD-9971-7144D75CB259}">
  <dimension ref="A1:G26"/>
  <sheetViews>
    <sheetView topLeftCell="A3" workbookViewId="0">
      <selection activeCell="J6" sqref="J6"/>
    </sheetView>
  </sheetViews>
  <sheetFormatPr defaultRowHeight="15" x14ac:dyDescent="0.25"/>
  <cols>
    <col min="3" max="3" width="47.5703125" customWidth="1"/>
    <col min="4" max="4" width="15.140625" customWidth="1"/>
  </cols>
  <sheetData>
    <row r="1" spans="1:5" x14ac:dyDescent="0.25">
      <c r="A1" s="170"/>
      <c r="B1" s="170"/>
      <c r="C1" s="170"/>
      <c r="D1" s="170"/>
    </row>
    <row r="2" spans="1:5" x14ac:dyDescent="0.25">
      <c r="A2" s="170"/>
      <c r="B2" s="170"/>
      <c r="C2" s="170"/>
      <c r="D2" s="170"/>
    </row>
    <row r="3" spans="1:5" x14ac:dyDescent="0.25">
      <c r="A3" s="170"/>
      <c r="B3" s="170"/>
      <c r="C3" s="170"/>
      <c r="D3" s="170"/>
    </row>
    <row r="4" spans="1:5" x14ac:dyDescent="0.25">
      <c r="A4" s="170"/>
      <c r="B4" s="170"/>
      <c r="C4" s="170"/>
      <c r="D4" s="170"/>
    </row>
    <row r="5" spans="1:5" x14ac:dyDescent="0.25">
      <c r="A5" s="170"/>
      <c r="B5" s="170"/>
      <c r="C5" s="170"/>
      <c r="D5" s="170"/>
    </row>
    <row r="6" spans="1:5" x14ac:dyDescent="0.25">
      <c r="A6" s="170"/>
      <c r="B6" s="170"/>
      <c r="C6" s="170"/>
      <c r="D6" s="170"/>
    </row>
    <row r="7" spans="1:5" x14ac:dyDescent="0.25">
      <c r="A7" s="170"/>
      <c r="B7" s="170"/>
      <c r="C7" s="170"/>
      <c r="D7" s="170"/>
    </row>
    <row r="8" spans="1:5" x14ac:dyDescent="0.25">
      <c r="A8" s="211" t="s">
        <v>991</v>
      </c>
      <c r="B8" s="212"/>
      <c r="C8" s="212"/>
      <c r="D8" s="76"/>
    </row>
    <row r="9" spans="1:5" x14ac:dyDescent="0.25">
      <c r="A9" s="211" t="s">
        <v>992</v>
      </c>
      <c r="B9" s="212"/>
      <c r="C9" s="216"/>
      <c r="D9" s="76"/>
    </row>
    <row r="10" spans="1:5" x14ac:dyDescent="0.25">
      <c r="A10" s="213" t="s">
        <v>981</v>
      </c>
      <c r="B10" s="214"/>
      <c r="C10" s="214"/>
      <c r="D10" s="215"/>
    </row>
    <row r="11" spans="1:5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5" x14ac:dyDescent="0.25">
      <c r="A12" s="6">
        <v>1</v>
      </c>
      <c r="B12" s="6">
        <v>1</v>
      </c>
      <c r="C12" s="2" t="s">
        <v>516</v>
      </c>
      <c r="D12" s="5">
        <v>1700000</v>
      </c>
      <c r="E12">
        <v>0</v>
      </c>
    </row>
    <row r="13" spans="1:5" x14ac:dyDescent="0.25">
      <c r="A13" s="6">
        <v>2</v>
      </c>
      <c r="B13" s="6">
        <v>1</v>
      </c>
      <c r="C13" s="2" t="s">
        <v>993</v>
      </c>
      <c r="D13" s="5">
        <v>700000</v>
      </c>
      <c r="E13">
        <v>0</v>
      </c>
    </row>
    <row r="14" spans="1:5" x14ac:dyDescent="0.25">
      <c r="A14" s="6">
        <v>3</v>
      </c>
      <c r="B14" s="6">
        <v>1</v>
      </c>
      <c r="C14" s="2" t="s">
        <v>994</v>
      </c>
      <c r="D14" s="5">
        <v>900000</v>
      </c>
      <c r="E14">
        <v>900000</v>
      </c>
    </row>
    <row r="15" spans="1:5" x14ac:dyDescent="0.25">
      <c r="A15" s="6">
        <v>4</v>
      </c>
      <c r="B15" s="6">
        <v>1</v>
      </c>
      <c r="C15" s="2" t="s">
        <v>996</v>
      </c>
      <c r="D15" s="5">
        <v>150000</v>
      </c>
      <c r="E15">
        <v>150000</v>
      </c>
    </row>
    <row r="16" spans="1:5" x14ac:dyDescent="0.25">
      <c r="A16" s="6">
        <v>5</v>
      </c>
      <c r="B16" s="6">
        <v>1</v>
      </c>
      <c r="C16" s="2" t="s">
        <v>177</v>
      </c>
      <c r="D16" s="5">
        <v>50000</v>
      </c>
      <c r="E16">
        <v>50000</v>
      </c>
    </row>
    <row r="17" spans="1:7" x14ac:dyDescent="0.25">
      <c r="A17" s="6">
        <v>6</v>
      </c>
      <c r="B17" s="6">
        <v>1</v>
      </c>
      <c r="C17" s="2" t="s">
        <v>997</v>
      </c>
      <c r="D17" s="5">
        <v>100000</v>
      </c>
      <c r="E17">
        <v>0</v>
      </c>
    </row>
    <row r="18" spans="1:7" x14ac:dyDescent="0.25">
      <c r="A18" s="6">
        <v>7</v>
      </c>
      <c r="B18" s="6">
        <v>1</v>
      </c>
      <c r="C18" s="2" t="s">
        <v>995</v>
      </c>
      <c r="D18" s="5">
        <v>700000</v>
      </c>
      <c r="E18">
        <v>0</v>
      </c>
    </row>
    <row r="19" spans="1:7" x14ac:dyDescent="0.25">
      <c r="A19" s="190" t="s">
        <v>183</v>
      </c>
      <c r="B19" s="190"/>
      <c r="C19" s="190"/>
      <c r="D19" s="29">
        <f>SUM(D12:D18)</f>
        <v>4300000</v>
      </c>
      <c r="E19">
        <f>SUM(E12:E18)</f>
        <v>1100000</v>
      </c>
      <c r="G19" s="4">
        <f>D19-E19</f>
        <v>3200000</v>
      </c>
    </row>
    <row r="20" spans="1:7" x14ac:dyDescent="0.25">
      <c r="A20" s="191" t="s">
        <v>1000</v>
      </c>
      <c r="B20" s="191"/>
      <c r="C20" s="191"/>
      <c r="D20" s="66">
        <v>3700000</v>
      </c>
    </row>
    <row r="21" spans="1:7" x14ac:dyDescent="0.25">
      <c r="A21" s="191" t="s">
        <v>999</v>
      </c>
      <c r="B21" s="191"/>
      <c r="C21" s="191"/>
      <c r="D21" s="66">
        <f>D19-D20</f>
        <v>600000</v>
      </c>
    </row>
    <row r="22" spans="1:7" x14ac:dyDescent="0.25">
      <c r="A22" s="262" t="s">
        <v>998</v>
      </c>
      <c r="B22" s="262"/>
      <c r="C22" s="262"/>
      <c r="D22" s="262"/>
    </row>
    <row r="25" spans="1:7" x14ac:dyDescent="0.25">
      <c r="C25" t="s">
        <v>1001</v>
      </c>
    </row>
    <row r="26" spans="1:7" x14ac:dyDescent="0.25">
      <c r="C26" t="s">
        <v>1002</v>
      </c>
    </row>
  </sheetData>
  <mergeCells count="8">
    <mergeCell ref="A21:C21"/>
    <mergeCell ref="A22:D22"/>
    <mergeCell ref="A1:D7"/>
    <mergeCell ref="A8:C8"/>
    <mergeCell ref="A9:C9"/>
    <mergeCell ref="A10:D10"/>
    <mergeCell ref="A19:C19"/>
    <mergeCell ref="A20:C20"/>
  </mergeCells>
  <pageMargins left="0.7" right="0.7" top="0.75" bottom="0.75" header="0.3" footer="0.3"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C635-DBA4-4C3A-ABA5-1E64F88FA8E8}">
  <dimension ref="B1:L24"/>
  <sheetViews>
    <sheetView topLeftCell="A10" workbookViewId="0">
      <selection activeCell="G23" sqref="G23"/>
    </sheetView>
  </sheetViews>
  <sheetFormatPr defaultRowHeight="15" x14ac:dyDescent="0.25"/>
  <cols>
    <col min="1" max="1" width="6.7109375" customWidth="1"/>
    <col min="4" max="4" width="45.28515625" customWidth="1"/>
    <col min="5" max="5" width="17.85546875" customWidth="1"/>
    <col min="11" max="11" width="46.85546875" customWidth="1"/>
    <col min="12" max="12" width="12.85546875" customWidth="1"/>
  </cols>
  <sheetData>
    <row r="1" spans="2:12" x14ac:dyDescent="0.25">
      <c r="B1" s="170"/>
      <c r="C1" s="170"/>
      <c r="D1" s="170"/>
      <c r="E1" s="170"/>
      <c r="I1" s="170"/>
      <c r="J1" s="170"/>
      <c r="K1" s="170"/>
      <c r="L1" s="170"/>
    </row>
    <row r="2" spans="2:12" x14ac:dyDescent="0.25">
      <c r="B2" s="170"/>
      <c r="C2" s="170"/>
      <c r="D2" s="170"/>
      <c r="E2" s="170"/>
      <c r="I2" s="170"/>
      <c r="J2" s="170"/>
      <c r="K2" s="170"/>
      <c r="L2" s="170"/>
    </row>
    <row r="3" spans="2:12" x14ac:dyDescent="0.25">
      <c r="B3" s="170"/>
      <c r="C3" s="170"/>
      <c r="D3" s="170"/>
      <c r="E3" s="170"/>
      <c r="I3" s="170"/>
      <c r="J3" s="170"/>
      <c r="K3" s="170"/>
      <c r="L3" s="170"/>
    </row>
    <row r="4" spans="2:12" x14ac:dyDescent="0.25">
      <c r="B4" s="170"/>
      <c r="C4" s="170"/>
      <c r="D4" s="170"/>
      <c r="E4" s="170"/>
      <c r="I4" s="170"/>
      <c r="J4" s="170"/>
      <c r="K4" s="170"/>
      <c r="L4" s="170"/>
    </row>
    <row r="5" spans="2:12" x14ac:dyDescent="0.25">
      <c r="B5" s="170"/>
      <c r="C5" s="170"/>
      <c r="D5" s="170"/>
      <c r="E5" s="170"/>
      <c r="I5" s="170"/>
      <c r="J5" s="170"/>
      <c r="K5" s="170"/>
      <c r="L5" s="170"/>
    </row>
    <row r="6" spans="2:12" x14ac:dyDescent="0.25">
      <c r="B6" s="170"/>
      <c r="C6" s="170"/>
      <c r="D6" s="170"/>
      <c r="E6" s="170"/>
      <c r="I6" s="170"/>
      <c r="J6" s="170"/>
      <c r="K6" s="170"/>
      <c r="L6" s="170"/>
    </row>
    <row r="7" spans="2:12" x14ac:dyDescent="0.25">
      <c r="B7" s="170"/>
      <c r="C7" s="170"/>
      <c r="D7" s="170"/>
      <c r="E7" s="170"/>
      <c r="I7" s="170"/>
      <c r="J7" s="170"/>
      <c r="K7" s="170"/>
      <c r="L7" s="170"/>
    </row>
    <row r="8" spans="2:12" x14ac:dyDescent="0.25">
      <c r="B8" s="211" t="s">
        <v>1003</v>
      </c>
      <c r="C8" s="212"/>
      <c r="D8" s="212"/>
      <c r="E8" s="76"/>
      <c r="I8" s="211" t="s">
        <v>1003</v>
      </c>
      <c r="J8" s="212"/>
      <c r="K8" s="212"/>
      <c r="L8" s="76"/>
    </row>
    <row r="9" spans="2:12" x14ac:dyDescent="0.25">
      <c r="B9" s="188" t="s">
        <v>1004</v>
      </c>
      <c r="C9" s="188"/>
      <c r="D9" s="188"/>
      <c r="E9" s="76"/>
      <c r="I9" s="211" t="s">
        <v>1004</v>
      </c>
      <c r="J9" s="212"/>
      <c r="K9" s="216"/>
      <c r="L9" s="76"/>
    </row>
    <row r="10" spans="2:12" x14ac:dyDescent="0.25">
      <c r="B10" s="189" t="s">
        <v>981</v>
      </c>
      <c r="C10" s="189"/>
      <c r="D10" s="189"/>
      <c r="E10" s="189"/>
      <c r="I10" s="213" t="s">
        <v>981</v>
      </c>
      <c r="J10" s="214"/>
      <c r="K10" s="214"/>
      <c r="L10" s="215"/>
    </row>
    <row r="11" spans="2:12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I11" s="44" t="s">
        <v>14</v>
      </c>
      <c r="J11" s="44" t="s">
        <v>179</v>
      </c>
      <c r="K11" s="44" t="s">
        <v>110</v>
      </c>
      <c r="L11" s="45" t="s">
        <v>111</v>
      </c>
    </row>
    <row r="12" spans="2:12" x14ac:dyDescent="0.25">
      <c r="B12" s="6">
        <v>1</v>
      </c>
      <c r="C12" s="6">
        <v>1</v>
      </c>
      <c r="D12" s="2" t="s">
        <v>1005</v>
      </c>
      <c r="E12" s="5">
        <v>150000</v>
      </c>
      <c r="F12" s="4"/>
      <c r="I12" s="6">
        <v>1</v>
      </c>
      <c r="J12" s="6">
        <v>1</v>
      </c>
      <c r="K12" s="2" t="s">
        <v>1005</v>
      </c>
      <c r="L12" s="5">
        <v>35000</v>
      </c>
    </row>
    <row r="13" spans="2:12" x14ac:dyDescent="0.25">
      <c r="B13" s="6">
        <v>2</v>
      </c>
      <c r="C13" s="6">
        <v>1</v>
      </c>
      <c r="D13" s="2" t="s">
        <v>1006</v>
      </c>
      <c r="E13" s="5">
        <v>150000</v>
      </c>
      <c r="F13" s="4"/>
      <c r="I13" s="6">
        <v>2</v>
      </c>
      <c r="J13" s="6">
        <v>1</v>
      </c>
      <c r="K13" s="2" t="s">
        <v>1006</v>
      </c>
      <c r="L13" s="5">
        <v>50000</v>
      </c>
    </row>
    <row r="14" spans="2:12" x14ac:dyDescent="0.25">
      <c r="B14" s="6">
        <v>3</v>
      </c>
      <c r="C14" s="6">
        <v>1</v>
      </c>
      <c r="D14" s="2" t="s">
        <v>224</v>
      </c>
      <c r="E14" s="5">
        <v>150000</v>
      </c>
      <c r="F14" s="4"/>
      <c r="I14" s="6">
        <v>3</v>
      </c>
      <c r="J14" s="6">
        <v>1</v>
      </c>
      <c r="K14" s="2" t="s">
        <v>224</v>
      </c>
      <c r="L14" s="5">
        <v>85000</v>
      </c>
    </row>
    <row r="15" spans="2:12" x14ac:dyDescent="0.25">
      <c r="B15" s="6">
        <v>4</v>
      </c>
      <c r="C15" s="6">
        <v>1</v>
      </c>
      <c r="D15" s="2" t="s">
        <v>924</v>
      </c>
      <c r="E15" s="5">
        <v>200000</v>
      </c>
      <c r="F15" s="4"/>
      <c r="I15" s="6">
        <v>4</v>
      </c>
      <c r="J15" s="6">
        <v>1</v>
      </c>
      <c r="K15" s="2" t="s">
        <v>924</v>
      </c>
      <c r="L15" s="5">
        <v>100000</v>
      </c>
    </row>
    <row r="16" spans="2:12" x14ac:dyDescent="0.25">
      <c r="B16" s="6">
        <v>5</v>
      </c>
      <c r="C16" s="6">
        <v>2</v>
      </c>
      <c r="D16" s="2" t="s">
        <v>1007</v>
      </c>
      <c r="E16" s="5">
        <v>140000</v>
      </c>
      <c r="F16" s="4"/>
      <c r="I16" s="6">
        <v>5</v>
      </c>
      <c r="J16" s="6">
        <v>2</v>
      </c>
      <c r="K16" s="2" t="s">
        <v>1007</v>
      </c>
      <c r="L16" s="5">
        <v>7500</v>
      </c>
    </row>
    <row r="17" spans="2:12" x14ac:dyDescent="0.25">
      <c r="B17" s="6">
        <v>6</v>
      </c>
      <c r="C17" s="6">
        <v>1</v>
      </c>
      <c r="D17" s="2" t="s">
        <v>79</v>
      </c>
      <c r="E17" s="5">
        <v>700000</v>
      </c>
      <c r="F17" s="4"/>
      <c r="I17" s="6">
        <v>6</v>
      </c>
      <c r="J17" s="6">
        <v>1</v>
      </c>
      <c r="K17" s="2" t="s">
        <v>79</v>
      </c>
      <c r="L17" s="5">
        <v>250000</v>
      </c>
    </row>
    <row r="18" spans="2:12" x14ac:dyDescent="0.25">
      <c r="B18" s="190" t="s">
        <v>183</v>
      </c>
      <c r="C18" s="190"/>
      <c r="D18" s="190"/>
      <c r="E18" s="29">
        <f>SUM(E12:E17)</f>
        <v>1490000</v>
      </c>
      <c r="F18" s="24"/>
      <c r="I18" s="190" t="s">
        <v>183</v>
      </c>
      <c r="J18" s="190"/>
      <c r="K18" s="190"/>
      <c r="L18" s="29">
        <f>SUM(L12:L17)</f>
        <v>527500</v>
      </c>
    </row>
    <row r="21" spans="2:12" x14ac:dyDescent="0.25">
      <c r="B21" s="233" t="s">
        <v>1012</v>
      </c>
      <c r="C21" s="233"/>
      <c r="D21" s="233"/>
      <c r="E21" s="64">
        <v>700000</v>
      </c>
    </row>
    <row r="22" spans="2:12" x14ac:dyDescent="0.25">
      <c r="B22" s="232" t="s">
        <v>1232</v>
      </c>
      <c r="C22" s="232"/>
      <c r="D22" s="232"/>
      <c r="E22" s="64">
        <v>790000</v>
      </c>
      <c r="K22" s="65" t="s">
        <v>0</v>
      </c>
      <c r="L22" s="66">
        <f>L18</f>
        <v>527500</v>
      </c>
    </row>
    <row r="23" spans="2:12" x14ac:dyDescent="0.25">
      <c r="K23" s="28" t="s">
        <v>183</v>
      </c>
      <c r="L23" s="29">
        <f>E18</f>
        <v>1490000</v>
      </c>
    </row>
    <row r="24" spans="2:12" x14ac:dyDescent="0.25">
      <c r="K24" s="63" t="s">
        <v>148</v>
      </c>
      <c r="L24" s="64">
        <f>E18-L18</f>
        <v>962500</v>
      </c>
    </row>
  </sheetData>
  <mergeCells count="12">
    <mergeCell ref="I1:L7"/>
    <mergeCell ref="I8:K8"/>
    <mergeCell ref="I9:K9"/>
    <mergeCell ref="I10:L10"/>
    <mergeCell ref="I18:K18"/>
    <mergeCell ref="B22:D22"/>
    <mergeCell ref="B21:D21"/>
    <mergeCell ref="B1:E7"/>
    <mergeCell ref="B8:D8"/>
    <mergeCell ref="B9:D9"/>
    <mergeCell ref="B10:E10"/>
    <mergeCell ref="B18:D18"/>
  </mergeCells>
  <pageMargins left="0.7" right="0.7" top="0.75" bottom="0.75" header="0.3" footer="0.3"/>
  <pageSetup orientation="portrait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7693-6E54-4F87-81ED-6C2D64E893C9}">
  <dimension ref="A1:F77"/>
  <sheetViews>
    <sheetView topLeftCell="A63" workbookViewId="0">
      <selection activeCell="H68" sqref="H68"/>
    </sheetView>
  </sheetViews>
  <sheetFormatPr defaultRowHeight="15" x14ac:dyDescent="0.25"/>
  <cols>
    <col min="1" max="1" width="7.7109375" customWidth="1"/>
    <col min="3" max="3" width="53.7109375" customWidth="1"/>
    <col min="4" max="4" width="14.5703125" customWidth="1"/>
  </cols>
  <sheetData>
    <row r="1" spans="1:6" x14ac:dyDescent="0.25">
      <c r="A1" s="170"/>
      <c r="B1" s="170"/>
      <c r="C1" s="170"/>
      <c r="D1" s="170"/>
    </row>
    <row r="2" spans="1:6" x14ac:dyDescent="0.25">
      <c r="A2" s="170"/>
      <c r="B2" s="170"/>
      <c r="C2" s="170"/>
      <c r="D2" s="170"/>
    </row>
    <row r="3" spans="1:6" x14ac:dyDescent="0.25">
      <c r="A3" s="170"/>
      <c r="B3" s="170"/>
      <c r="C3" s="170"/>
      <c r="D3" s="170"/>
    </row>
    <row r="4" spans="1:6" x14ac:dyDescent="0.25">
      <c r="A4" s="170"/>
      <c r="B4" s="170"/>
      <c r="C4" s="170"/>
      <c r="D4" s="170"/>
    </row>
    <row r="5" spans="1:6" x14ac:dyDescent="0.25">
      <c r="A5" s="170"/>
      <c r="B5" s="170"/>
      <c r="C5" s="170"/>
      <c r="D5" s="170"/>
    </row>
    <row r="6" spans="1:6" x14ac:dyDescent="0.25">
      <c r="A6" s="170"/>
      <c r="B6" s="170"/>
      <c r="C6" s="170"/>
      <c r="D6" s="170"/>
    </row>
    <row r="7" spans="1:6" x14ac:dyDescent="0.25">
      <c r="A7" s="170"/>
      <c r="B7" s="170"/>
      <c r="C7" s="170"/>
      <c r="D7" s="170"/>
    </row>
    <row r="8" spans="1:6" x14ac:dyDescent="0.25">
      <c r="A8" s="211" t="s">
        <v>934</v>
      </c>
      <c r="B8" s="212"/>
      <c r="C8" s="216"/>
      <c r="D8" s="32" t="s">
        <v>935</v>
      </c>
    </row>
    <row r="9" spans="1:6" x14ac:dyDescent="0.25">
      <c r="A9" s="211" t="s">
        <v>652</v>
      </c>
      <c r="B9" s="212"/>
      <c r="C9" s="216"/>
      <c r="D9" s="90" t="s">
        <v>936</v>
      </c>
    </row>
    <row r="10" spans="1:6" x14ac:dyDescent="0.25">
      <c r="A10" s="213" t="s">
        <v>920</v>
      </c>
      <c r="B10" s="214"/>
      <c r="C10" s="214"/>
      <c r="D10" s="215"/>
    </row>
    <row r="11" spans="1:6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6" x14ac:dyDescent="0.25">
      <c r="A12" s="6">
        <v>1</v>
      </c>
      <c r="B12" s="6">
        <v>1</v>
      </c>
      <c r="C12" s="2" t="s">
        <v>923</v>
      </c>
      <c r="D12" s="5">
        <v>150000</v>
      </c>
      <c r="F12">
        <v>100000</v>
      </c>
    </row>
    <row r="13" spans="1:6" x14ac:dyDescent="0.25">
      <c r="A13" s="6">
        <v>2</v>
      </c>
      <c r="B13" s="6">
        <v>1</v>
      </c>
      <c r="C13" s="2" t="s">
        <v>924</v>
      </c>
      <c r="D13" s="5">
        <v>200000</v>
      </c>
      <c r="F13">
        <v>150000</v>
      </c>
    </row>
    <row r="14" spans="1:6" x14ac:dyDescent="0.25">
      <c r="A14" s="6">
        <v>3</v>
      </c>
      <c r="B14" s="6">
        <v>1</v>
      </c>
      <c r="C14" s="2" t="s">
        <v>925</v>
      </c>
      <c r="D14" s="5">
        <v>180000</v>
      </c>
      <c r="F14">
        <v>117000</v>
      </c>
    </row>
    <row r="15" spans="1:6" x14ac:dyDescent="0.25">
      <c r="A15" s="6">
        <v>4</v>
      </c>
      <c r="B15" s="6">
        <v>2</v>
      </c>
      <c r="C15" s="2" t="s">
        <v>926</v>
      </c>
      <c r="D15" s="5">
        <v>40000</v>
      </c>
      <c r="F15">
        <v>35000</v>
      </c>
    </row>
    <row r="16" spans="1:6" x14ac:dyDescent="0.25">
      <c r="A16" s="6">
        <v>5</v>
      </c>
      <c r="B16" s="6">
        <v>1</v>
      </c>
      <c r="C16" s="2" t="s">
        <v>677</v>
      </c>
      <c r="D16" s="5">
        <v>650000</v>
      </c>
      <c r="F16">
        <v>250000</v>
      </c>
    </row>
    <row r="17" spans="1:6" x14ac:dyDescent="0.25">
      <c r="A17" s="233" t="s">
        <v>183</v>
      </c>
      <c r="B17" s="233"/>
      <c r="C17" s="233"/>
      <c r="D17" s="64">
        <f>SUM(D12:D16)</f>
        <v>1220000</v>
      </c>
      <c r="F17">
        <f>SUM(F12:F16)</f>
        <v>652000</v>
      </c>
    </row>
    <row r="18" spans="1:6" x14ac:dyDescent="0.25">
      <c r="A18" s="190" t="s">
        <v>679</v>
      </c>
      <c r="B18" s="190"/>
      <c r="C18" s="190"/>
      <c r="D18" s="29">
        <v>530000</v>
      </c>
    </row>
    <row r="19" spans="1:6" ht="15" customHeight="1" x14ac:dyDescent="0.25">
      <c r="A19" s="217" t="s">
        <v>206</v>
      </c>
      <c r="B19" s="217"/>
      <c r="C19" s="217"/>
      <c r="D19" s="131">
        <f>D17-D18</f>
        <v>690000</v>
      </c>
      <c r="F19" s="4">
        <f>F17-D17</f>
        <v>-568000</v>
      </c>
    </row>
    <row r="20" spans="1:6" x14ac:dyDescent="0.25">
      <c r="A20" s="25"/>
      <c r="B20" s="25"/>
      <c r="C20" s="25"/>
      <c r="D20" s="24"/>
    </row>
    <row r="21" spans="1:6" x14ac:dyDescent="0.25">
      <c r="A21" s="25"/>
      <c r="B21" s="25"/>
      <c r="C21" s="25"/>
      <c r="D21" s="24"/>
    </row>
    <row r="22" spans="1:6" x14ac:dyDescent="0.25">
      <c r="B22" s="263" t="s">
        <v>933</v>
      </c>
      <c r="C22" s="263"/>
      <c r="D22" s="128"/>
    </row>
    <row r="23" spans="1:6" x14ac:dyDescent="0.25">
      <c r="B23" s="125">
        <v>1</v>
      </c>
      <c r="C23" s="13" t="s">
        <v>932</v>
      </c>
      <c r="D23" s="130"/>
    </row>
    <row r="24" spans="1:6" x14ac:dyDescent="0.25">
      <c r="B24" s="6">
        <v>2</v>
      </c>
      <c r="C24" s="2" t="s">
        <v>927</v>
      </c>
    </row>
    <row r="25" spans="1:6" x14ac:dyDescent="0.25">
      <c r="B25" s="6">
        <v>3</v>
      </c>
      <c r="C25" s="2" t="s">
        <v>928</v>
      </c>
    </row>
    <row r="26" spans="1:6" x14ac:dyDescent="0.25">
      <c r="B26" s="6">
        <v>4</v>
      </c>
      <c r="C26" s="2" t="s">
        <v>929</v>
      </c>
    </row>
    <row r="27" spans="1:6" x14ac:dyDescent="0.25">
      <c r="B27" s="6">
        <v>5</v>
      </c>
      <c r="C27" s="2" t="s">
        <v>930</v>
      </c>
    </row>
    <row r="28" spans="1:6" x14ac:dyDescent="0.25">
      <c r="B28" s="6">
        <v>6</v>
      </c>
      <c r="C28" s="2" t="s">
        <v>931</v>
      </c>
    </row>
    <row r="35" spans="1:5" x14ac:dyDescent="0.25">
      <c r="A35" s="170"/>
      <c r="B35" s="170"/>
      <c r="C35" s="170"/>
      <c r="D35" s="170"/>
    </row>
    <row r="36" spans="1:5" x14ac:dyDescent="0.25">
      <c r="A36" s="170"/>
      <c r="B36" s="170"/>
      <c r="C36" s="170"/>
      <c r="D36" s="170"/>
    </row>
    <row r="37" spans="1:5" x14ac:dyDescent="0.25">
      <c r="A37" s="170"/>
      <c r="B37" s="170"/>
      <c r="C37" s="170"/>
      <c r="D37" s="170"/>
    </row>
    <row r="38" spans="1:5" x14ac:dyDescent="0.25">
      <c r="A38" s="170"/>
      <c r="B38" s="170"/>
      <c r="C38" s="170"/>
      <c r="D38" s="170"/>
    </row>
    <row r="39" spans="1:5" x14ac:dyDescent="0.25">
      <c r="A39" s="170"/>
      <c r="B39" s="170"/>
      <c r="C39" s="170"/>
      <c r="D39" s="170"/>
    </row>
    <row r="40" spans="1:5" x14ac:dyDescent="0.25">
      <c r="A40" s="170"/>
      <c r="B40" s="170"/>
      <c r="C40" s="170"/>
      <c r="D40" s="170"/>
    </row>
    <row r="41" spans="1:5" x14ac:dyDescent="0.25">
      <c r="A41" s="170"/>
      <c r="B41" s="170"/>
      <c r="C41" s="170"/>
      <c r="D41" s="170"/>
    </row>
    <row r="42" spans="1:5" x14ac:dyDescent="0.25">
      <c r="A42" s="211" t="s">
        <v>934</v>
      </c>
      <c r="B42" s="212"/>
      <c r="C42" s="216"/>
      <c r="D42" s="32" t="s">
        <v>935</v>
      </c>
    </row>
    <row r="43" spans="1:5" x14ac:dyDescent="0.25">
      <c r="A43" s="211" t="s">
        <v>652</v>
      </c>
      <c r="B43" s="212"/>
      <c r="C43" s="216"/>
      <c r="D43" s="90" t="s">
        <v>936</v>
      </c>
    </row>
    <row r="44" spans="1:5" x14ac:dyDescent="0.25">
      <c r="A44" s="213" t="s">
        <v>1084</v>
      </c>
      <c r="B44" s="214"/>
      <c r="C44" s="214"/>
      <c r="D44" s="215"/>
    </row>
    <row r="45" spans="1:5" x14ac:dyDescent="0.25">
      <c r="A45" s="44" t="s">
        <v>14</v>
      </c>
      <c r="B45" s="44" t="s">
        <v>179</v>
      </c>
      <c r="C45" s="44" t="s">
        <v>110</v>
      </c>
      <c r="D45" s="45" t="s">
        <v>111</v>
      </c>
    </row>
    <row r="46" spans="1:5" x14ac:dyDescent="0.25">
      <c r="A46" s="6">
        <v>1</v>
      </c>
      <c r="B46" s="6">
        <v>2</v>
      </c>
      <c r="C46" s="2" t="s">
        <v>1085</v>
      </c>
      <c r="D46" s="5">
        <v>330000</v>
      </c>
      <c r="E46">
        <v>51000</v>
      </c>
    </row>
    <row r="47" spans="1:5" x14ac:dyDescent="0.25">
      <c r="A47" s="6">
        <v>2</v>
      </c>
      <c r="B47" s="6">
        <v>1</v>
      </c>
      <c r="C47" s="2" t="s">
        <v>887</v>
      </c>
      <c r="D47" s="5">
        <v>25000</v>
      </c>
      <c r="E47">
        <v>25000</v>
      </c>
    </row>
    <row r="48" spans="1:5" x14ac:dyDescent="0.25">
      <c r="A48" s="6">
        <v>3</v>
      </c>
      <c r="B48" s="6">
        <v>1</v>
      </c>
      <c r="C48" s="2" t="s">
        <v>94</v>
      </c>
      <c r="D48" s="5">
        <v>200000</v>
      </c>
      <c r="E48">
        <v>200000</v>
      </c>
    </row>
    <row r="49" spans="1:5" x14ac:dyDescent="0.25">
      <c r="D49" s="4">
        <f>SUM(D46:D48)</f>
        <v>555000</v>
      </c>
      <c r="E49">
        <f>SUM(E46:E48)</f>
        <v>276000</v>
      </c>
    </row>
    <row r="50" spans="1:5" x14ac:dyDescent="0.25">
      <c r="E50" s="4">
        <f>D49-E49</f>
        <v>279000</v>
      </c>
    </row>
    <row r="52" spans="1:5" x14ac:dyDescent="0.25">
      <c r="C52" s="89">
        <v>45681</v>
      </c>
    </row>
    <row r="53" spans="1:5" x14ac:dyDescent="0.25">
      <c r="C53" t="s">
        <v>1099</v>
      </c>
    </row>
    <row r="56" spans="1:5" x14ac:dyDescent="0.25">
      <c r="C56" t="s">
        <v>1215</v>
      </c>
      <c r="D56">
        <v>150000</v>
      </c>
    </row>
    <row r="58" spans="1:5" x14ac:dyDescent="0.25">
      <c r="C58" t="s">
        <v>1216</v>
      </c>
      <c r="D58">
        <v>30000</v>
      </c>
    </row>
    <row r="59" spans="1:5" x14ac:dyDescent="0.25">
      <c r="C59" t="s">
        <v>1217</v>
      </c>
      <c r="D59">
        <v>150000</v>
      </c>
    </row>
    <row r="60" spans="1:5" x14ac:dyDescent="0.25">
      <c r="C60" t="s">
        <v>1218</v>
      </c>
      <c r="D60">
        <v>20000</v>
      </c>
    </row>
    <row r="63" spans="1:5" x14ac:dyDescent="0.25">
      <c r="A63" s="170"/>
      <c r="B63" s="170"/>
      <c r="C63" s="170"/>
      <c r="D63" s="170"/>
    </row>
    <row r="64" spans="1:5" x14ac:dyDescent="0.25">
      <c r="A64" s="170"/>
      <c r="B64" s="170"/>
      <c r="C64" s="170"/>
      <c r="D64" s="170"/>
    </row>
    <row r="65" spans="1:4" x14ac:dyDescent="0.25">
      <c r="A65" s="170"/>
      <c r="B65" s="170"/>
      <c r="C65" s="170"/>
      <c r="D65" s="170"/>
    </row>
    <row r="66" spans="1:4" x14ac:dyDescent="0.25">
      <c r="A66" s="170"/>
      <c r="B66" s="170"/>
      <c r="C66" s="170"/>
      <c r="D66" s="170"/>
    </row>
    <row r="67" spans="1:4" x14ac:dyDescent="0.25">
      <c r="A67" s="170"/>
      <c r="B67" s="170"/>
      <c r="C67" s="170"/>
      <c r="D67" s="170"/>
    </row>
    <row r="68" spans="1:4" x14ac:dyDescent="0.25">
      <c r="A68" s="170"/>
      <c r="B68" s="170"/>
      <c r="C68" s="170"/>
      <c r="D68" s="170"/>
    </row>
    <row r="69" spans="1:4" x14ac:dyDescent="0.25">
      <c r="A69" s="170"/>
      <c r="B69" s="170"/>
      <c r="C69" s="170"/>
      <c r="D69" s="170"/>
    </row>
    <row r="70" spans="1:4" x14ac:dyDescent="0.25">
      <c r="A70" s="211" t="s">
        <v>934</v>
      </c>
      <c r="B70" s="212"/>
      <c r="C70" s="216"/>
      <c r="D70" s="32" t="s">
        <v>935</v>
      </c>
    </row>
    <row r="71" spans="1:4" x14ac:dyDescent="0.25">
      <c r="A71" s="211" t="s">
        <v>652</v>
      </c>
      <c r="B71" s="212"/>
      <c r="C71" s="216"/>
      <c r="D71" s="90" t="s">
        <v>936</v>
      </c>
    </row>
    <row r="72" spans="1:4" x14ac:dyDescent="0.25">
      <c r="A72" s="213" t="s">
        <v>1084</v>
      </c>
      <c r="B72" s="214"/>
      <c r="C72" s="214"/>
      <c r="D72" s="215"/>
    </row>
    <row r="73" spans="1:4" x14ac:dyDescent="0.25">
      <c r="A73" s="44" t="s">
        <v>14</v>
      </c>
      <c r="B73" s="44" t="s">
        <v>179</v>
      </c>
      <c r="C73" s="44" t="s">
        <v>110</v>
      </c>
      <c r="D73" s="45" t="s">
        <v>111</v>
      </c>
    </row>
    <row r="74" spans="1:4" x14ac:dyDescent="0.25">
      <c r="A74" s="6">
        <v>1</v>
      </c>
      <c r="B74" s="6">
        <v>2</v>
      </c>
      <c r="C74" s="2" t="s">
        <v>1216</v>
      </c>
      <c r="D74" s="5">
        <v>30000</v>
      </c>
    </row>
    <row r="75" spans="1:4" x14ac:dyDescent="0.25">
      <c r="A75" s="6">
        <v>2</v>
      </c>
      <c r="B75" s="6">
        <v>1</v>
      </c>
      <c r="C75" s="2" t="s">
        <v>1217</v>
      </c>
      <c r="D75" s="5">
        <v>250000</v>
      </c>
    </row>
    <row r="76" spans="1:4" x14ac:dyDescent="0.25">
      <c r="A76" s="6">
        <v>3</v>
      </c>
      <c r="B76" s="6">
        <v>1</v>
      </c>
      <c r="C76" s="2" t="s">
        <v>1218</v>
      </c>
      <c r="D76" s="5">
        <v>20000</v>
      </c>
    </row>
    <row r="77" spans="1:4" x14ac:dyDescent="0.25">
      <c r="A77" s="190" t="s">
        <v>1221</v>
      </c>
      <c r="B77" s="190"/>
      <c r="C77" s="190"/>
      <c r="D77" s="29">
        <f>SUM(D74:D76)</f>
        <v>300000</v>
      </c>
    </row>
  </sheetData>
  <mergeCells count="17">
    <mergeCell ref="A18:C18"/>
    <mergeCell ref="A19:C19"/>
    <mergeCell ref="A1:D7"/>
    <mergeCell ref="A9:C9"/>
    <mergeCell ref="A10:D10"/>
    <mergeCell ref="A17:C17"/>
    <mergeCell ref="A8:C8"/>
    <mergeCell ref="A35:D41"/>
    <mergeCell ref="A42:C42"/>
    <mergeCell ref="A43:C43"/>
    <mergeCell ref="A44:D44"/>
    <mergeCell ref="B22:C22"/>
    <mergeCell ref="A63:D69"/>
    <mergeCell ref="A70:C70"/>
    <mergeCell ref="A71:C71"/>
    <mergeCell ref="A72:D72"/>
    <mergeCell ref="A77:C77"/>
  </mergeCells>
  <pageMargins left="0.7" right="0.7" top="0.75" bottom="0.75" header="0.3" footer="0.3"/>
  <pageSetup orientation="portrait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E13AC-C99F-4B04-BD34-6CEB8C999260}">
  <dimension ref="A1:J89"/>
  <sheetViews>
    <sheetView topLeftCell="A74" workbookViewId="0">
      <selection activeCell="E91" sqref="E91"/>
    </sheetView>
  </sheetViews>
  <sheetFormatPr defaultRowHeight="15" x14ac:dyDescent="0.25"/>
  <cols>
    <col min="1" max="1" width="10.7109375" customWidth="1"/>
    <col min="2" max="2" width="9.7109375" customWidth="1"/>
    <col min="3" max="3" width="37.42578125" customWidth="1"/>
    <col min="4" max="4" width="15.140625" customWidth="1"/>
    <col min="5" max="5" width="12.85546875" bestFit="1" customWidth="1"/>
    <col min="7" max="7" width="6.7109375" customWidth="1"/>
    <col min="8" max="8" width="10.42578125" customWidth="1"/>
    <col min="9" max="9" width="44.140625" customWidth="1"/>
    <col min="10" max="10" width="16.28515625" customWidth="1"/>
  </cols>
  <sheetData>
    <row r="1" spans="1:10" x14ac:dyDescent="0.25">
      <c r="A1" s="180" t="s">
        <v>124</v>
      </c>
      <c r="B1" s="181"/>
      <c r="C1" s="181"/>
      <c r="D1" s="181"/>
      <c r="E1" s="182"/>
      <c r="H1" s="170"/>
      <c r="I1" s="170"/>
      <c r="J1" s="170"/>
    </row>
    <row r="2" spans="1:10" x14ac:dyDescent="0.25">
      <c r="A2" s="3" t="s">
        <v>14</v>
      </c>
      <c r="B2" s="3" t="s">
        <v>3</v>
      </c>
      <c r="C2" s="14" t="s">
        <v>0</v>
      </c>
      <c r="D2" s="14" t="s">
        <v>43</v>
      </c>
      <c r="E2" s="3" t="s">
        <v>13</v>
      </c>
      <c r="H2" s="170"/>
      <c r="I2" s="170"/>
      <c r="J2" s="170"/>
    </row>
    <row r="3" spans="1:10" x14ac:dyDescent="0.25">
      <c r="A3" s="2">
        <v>1</v>
      </c>
      <c r="B3" s="2" t="s">
        <v>125</v>
      </c>
      <c r="C3" s="5">
        <v>20000</v>
      </c>
      <c r="D3" s="20"/>
      <c r="E3" s="5">
        <f>C3</f>
        <v>20000</v>
      </c>
      <c r="H3" s="170"/>
      <c r="I3" s="170"/>
      <c r="J3" s="170"/>
    </row>
    <row r="4" spans="1:10" x14ac:dyDescent="0.25">
      <c r="A4" s="2">
        <v>1</v>
      </c>
      <c r="B4" s="2" t="s">
        <v>126</v>
      </c>
      <c r="C4" s="5">
        <v>20000</v>
      </c>
      <c r="D4" s="5"/>
      <c r="E4" s="5">
        <f>C4</f>
        <v>20000</v>
      </c>
      <c r="H4" s="170"/>
      <c r="I4" s="170"/>
      <c r="J4" s="170"/>
    </row>
    <row r="5" spans="1:10" x14ac:dyDescent="0.25">
      <c r="A5" s="16"/>
      <c r="B5" s="2" t="s">
        <v>94</v>
      </c>
      <c r="C5" s="5">
        <v>310000</v>
      </c>
      <c r="D5" s="5"/>
      <c r="E5" s="5">
        <f>C5</f>
        <v>310000</v>
      </c>
      <c r="H5" s="170"/>
      <c r="I5" s="170"/>
      <c r="J5" s="170"/>
    </row>
    <row r="6" spans="1:10" x14ac:dyDescent="0.25">
      <c r="A6" s="2"/>
      <c r="B6" s="2"/>
      <c r="C6" s="5"/>
      <c r="D6" s="5"/>
      <c r="E6" s="5"/>
      <c r="H6" s="170"/>
      <c r="I6" s="170"/>
      <c r="J6" s="170"/>
    </row>
    <row r="7" spans="1:10" x14ac:dyDescent="0.25">
      <c r="A7" s="26">
        <v>45457</v>
      </c>
      <c r="B7" s="2" t="s">
        <v>134</v>
      </c>
      <c r="C7" s="5"/>
      <c r="D7" s="5">
        <v>100000</v>
      </c>
      <c r="E7" s="5">
        <f>E6-D7</f>
        <v>-100000</v>
      </c>
      <c r="H7" s="170"/>
      <c r="I7" s="170"/>
      <c r="J7" s="170"/>
    </row>
    <row r="8" spans="1:10" x14ac:dyDescent="0.25">
      <c r="A8" s="2"/>
      <c r="B8" s="2" t="s">
        <v>135</v>
      </c>
      <c r="C8" s="5"/>
      <c r="D8" s="5"/>
      <c r="E8" s="5">
        <v>250000</v>
      </c>
      <c r="H8" s="171" t="s">
        <v>193</v>
      </c>
      <c r="I8" s="171"/>
      <c r="J8" s="171"/>
    </row>
    <row r="9" spans="1:10" x14ac:dyDescent="0.25">
      <c r="A9" s="27">
        <v>45479</v>
      </c>
      <c r="B9" s="28" t="s">
        <v>150</v>
      </c>
      <c r="C9" s="29"/>
      <c r="D9" s="29"/>
      <c r="E9" s="29">
        <f t="shared" ref="E9" si="0">D9*A9</f>
        <v>0</v>
      </c>
      <c r="H9" s="8" t="s">
        <v>179</v>
      </c>
      <c r="I9" s="8" t="s">
        <v>110</v>
      </c>
      <c r="J9" s="9" t="s">
        <v>111</v>
      </c>
    </row>
    <row r="10" spans="1:10" x14ac:dyDescent="0.25">
      <c r="A10" s="2"/>
      <c r="B10" s="2"/>
      <c r="C10" s="5"/>
      <c r="D10" s="5"/>
      <c r="E10" s="5">
        <f>D10</f>
        <v>0</v>
      </c>
      <c r="H10" s="6">
        <v>1</v>
      </c>
      <c r="I10" s="2" t="s">
        <v>197</v>
      </c>
      <c r="J10" s="20">
        <v>850000</v>
      </c>
    </row>
    <row r="11" spans="1:10" x14ac:dyDescent="0.25">
      <c r="A11" s="2"/>
      <c r="B11" s="2"/>
      <c r="C11" s="5"/>
      <c r="D11" s="5"/>
      <c r="E11" s="5">
        <f>D11</f>
        <v>0</v>
      </c>
      <c r="H11" s="6">
        <v>2</v>
      </c>
      <c r="I11" s="2" t="s">
        <v>198</v>
      </c>
      <c r="J11" s="5">
        <v>70000</v>
      </c>
    </row>
    <row r="12" spans="1:10" x14ac:dyDescent="0.25">
      <c r="A12" s="2"/>
      <c r="B12" s="2"/>
      <c r="C12" s="5"/>
      <c r="D12" s="5"/>
      <c r="E12" s="5"/>
      <c r="H12" s="6">
        <v>3</v>
      </c>
      <c r="I12" s="2" t="s">
        <v>199</v>
      </c>
      <c r="J12" s="5">
        <v>50000</v>
      </c>
    </row>
    <row r="13" spans="1:10" x14ac:dyDescent="0.25">
      <c r="A13" s="2"/>
      <c r="B13" s="2"/>
      <c r="C13" s="5"/>
      <c r="D13" s="5"/>
      <c r="E13" s="5"/>
      <c r="H13" s="6">
        <v>4</v>
      </c>
      <c r="I13" s="2" t="s">
        <v>177</v>
      </c>
      <c r="J13" s="5">
        <v>50000</v>
      </c>
    </row>
    <row r="14" spans="1:10" x14ac:dyDescent="0.25">
      <c r="A14" s="178" t="s">
        <v>50</v>
      </c>
      <c r="B14" s="179"/>
      <c r="C14" s="15">
        <f>SUM(C3:C13)</f>
        <v>350000</v>
      </c>
      <c r="D14" s="15">
        <f>SUM(D3:D13)</f>
        <v>100000</v>
      </c>
      <c r="E14" s="15">
        <f>SUM(E3:E13)</f>
        <v>500000</v>
      </c>
      <c r="H14" s="37">
        <v>5</v>
      </c>
      <c r="I14" s="2" t="s">
        <v>200</v>
      </c>
      <c r="J14" s="5">
        <v>80000</v>
      </c>
    </row>
    <row r="15" spans="1:10" x14ac:dyDescent="0.25">
      <c r="H15" s="6">
        <v>6</v>
      </c>
      <c r="I15" s="2" t="s">
        <v>201</v>
      </c>
      <c r="J15" s="5">
        <v>250000</v>
      </c>
    </row>
    <row r="16" spans="1:10" x14ac:dyDescent="0.25">
      <c r="H16" s="6">
        <v>7</v>
      </c>
      <c r="I16" s="2" t="s">
        <v>202</v>
      </c>
      <c r="J16" s="5">
        <v>150000</v>
      </c>
    </row>
    <row r="17" spans="1:10" x14ac:dyDescent="0.25">
      <c r="H17" s="6">
        <v>8</v>
      </c>
      <c r="I17" s="2" t="s">
        <v>94</v>
      </c>
      <c r="J17" s="5">
        <v>1000000</v>
      </c>
    </row>
    <row r="18" spans="1:10" x14ac:dyDescent="0.25">
      <c r="A18" s="180" t="s">
        <v>194</v>
      </c>
      <c r="B18" s="181"/>
      <c r="C18" s="181"/>
      <c r="D18" s="181"/>
      <c r="E18" s="182"/>
      <c r="H18" s="6">
        <v>9</v>
      </c>
      <c r="I18" s="2" t="s">
        <v>88</v>
      </c>
      <c r="J18" s="5">
        <v>600000</v>
      </c>
    </row>
    <row r="19" spans="1:10" x14ac:dyDescent="0.25">
      <c r="A19" s="3" t="s">
        <v>14</v>
      </c>
      <c r="B19" s="3" t="s">
        <v>3</v>
      </c>
      <c r="C19" s="14" t="s">
        <v>0</v>
      </c>
      <c r="D19" s="14" t="s">
        <v>43</v>
      </c>
      <c r="E19" s="3" t="s">
        <v>13</v>
      </c>
      <c r="H19" s="6">
        <v>10</v>
      </c>
      <c r="I19" s="2" t="s">
        <v>203</v>
      </c>
      <c r="J19" s="5">
        <v>120000</v>
      </c>
    </row>
    <row r="20" spans="1:10" x14ac:dyDescent="0.25">
      <c r="A20" s="6">
        <v>1</v>
      </c>
      <c r="B20" s="2" t="s">
        <v>197</v>
      </c>
      <c r="C20" s="5">
        <v>650000</v>
      </c>
      <c r="D20" s="20">
        <v>850000</v>
      </c>
      <c r="E20" s="5"/>
      <c r="H20" s="6">
        <v>11</v>
      </c>
      <c r="I20" s="2" t="s">
        <v>204</v>
      </c>
      <c r="J20" s="5">
        <v>100000</v>
      </c>
    </row>
    <row r="21" spans="1:10" x14ac:dyDescent="0.25">
      <c r="A21" s="6">
        <v>2</v>
      </c>
      <c r="B21" s="2" t="s">
        <v>198</v>
      </c>
      <c r="C21" s="5">
        <v>35000</v>
      </c>
      <c r="D21" s="5">
        <v>70000</v>
      </c>
      <c r="E21" s="5"/>
      <c r="H21" s="193" t="s">
        <v>195</v>
      </c>
      <c r="I21" s="193"/>
      <c r="J21" s="7">
        <f>SUM(J10:J20)</f>
        <v>3320000</v>
      </c>
    </row>
    <row r="22" spans="1:10" x14ac:dyDescent="0.25">
      <c r="A22" s="6">
        <v>3</v>
      </c>
      <c r="B22" s="2" t="s">
        <v>199</v>
      </c>
      <c r="C22" s="5">
        <v>15000</v>
      </c>
      <c r="D22" s="5">
        <v>50000</v>
      </c>
      <c r="E22" s="5"/>
      <c r="H22" s="193" t="s">
        <v>205</v>
      </c>
      <c r="I22" s="193"/>
      <c r="J22" s="7">
        <v>1000000</v>
      </c>
    </row>
    <row r="23" spans="1:10" x14ac:dyDescent="0.25">
      <c r="A23" s="6">
        <v>4</v>
      </c>
      <c r="B23" s="2" t="s">
        <v>177</v>
      </c>
      <c r="C23" s="5">
        <v>50000</v>
      </c>
      <c r="D23" s="5">
        <v>50000</v>
      </c>
      <c r="E23" s="5"/>
      <c r="H23" s="190" t="s">
        <v>206</v>
      </c>
      <c r="I23" s="190"/>
      <c r="J23" s="29">
        <f>J21-J22</f>
        <v>2320000</v>
      </c>
    </row>
    <row r="24" spans="1:10" x14ac:dyDescent="0.25">
      <c r="A24" s="37">
        <v>5</v>
      </c>
      <c r="B24" s="2" t="s">
        <v>200</v>
      </c>
      <c r="C24" s="5">
        <v>50000</v>
      </c>
      <c r="D24" s="5">
        <v>80000</v>
      </c>
      <c r="E24" s="5"/>
      <c r="H24" s="193" t="s">
        <v>286</v>
      </c>
      <c r="I24" s="193"/>
      <c r="J24" s="7">
        <v>1000000</v>
      </c>
    </row>
    <row r="25" spans="1:10" x14ac:dyDescent="0.25">
      <c r="A25" s="6">
        <v>6</v>
      </c>
      <c r="B25" s="2" t="s">
        <v>201</v>
      </c>
      <c r="C25" s="5">
        <v>210000</v>
      </c>
      <c r="D25" s="5">
        <v>250000</v>
      </c>
      <c r="E25" s="5"/>
      <c r="H25" s="190" t="s">
        <v>206</v>
      </c>
      <c r="I25" s="190"/>
      <c r="J25" s="29">
        <f>J23-J24</f>
        <v>1320000</v>
      </c>
    </row>
    <row r="26" spans="1:10" x14ac:dyDescent="0.25">
      <c r="A26" s="6">
        <v>7</v>
      </c>
      <c r="B26" s="2" t="s">
        <v>202</v>
      </c>
      <c r="C26" s="5">
        <v>90000</v>
      </c>
      <c r="D26" s="5">
        <v>150000</v>
      </c>
      <c r="E26" s="2"/>
      <c r="H26" s="268" t="s">
        <v>472</v>
      </c>
      <c r="I26" s="268"/>
      <c r="J26" s="70">
        <v>1000000</v>
      </c>
    </row>
    <row r="27" spans="1:10" x14ac:dyDescent="0.25">
      <c r="A27" s="6">
        <v>8</v>
      </c>
      <c r="B27" s="2" t="s">
        <v>94</v>
      </c>
      <c r="C27" s="5">
        <v>0</v>
      </c>
      <c r="D27" s="5">
        <v>1000000</v>
      </c>
      <c r="E27" s="2"/>
      <c r="H27" s="269" t="s">
        <v>206</v>
      </c>
      <c r="I27" s="269"/>
      <c r="J27" s="43">
        <v>320000</v>
      </c>
    </row>
    <row r="28" spans="1:10" x14ac:dyDescent="0.25">
      <c r="A28" s="6">
        <v>9</v>
      </c>
      <c r="B28" s="2" t="s">
        <v>88</v>
      </c>
      <c r="C28" s="5">
        <v>380000</v>
      </c>
      <c r="D28" s="5">
        <v>650000</v>
      </c>
      <c r="E28" s="2"/>
    </row>
    <row r="29" spans="1:10" x14ac:dyDescent="0.25">
      <c r="A29" s="6">
        <v>10</v>
      </c>
      <c r="B29" s="2" t="s">
        <v>203</v>
      </c>
      <c r="C29" s="5">
        <v>80000</v>
      </c>
      <c r="D29" s="5">
        <v>120000</v>
      </c>
      <c r="E29" s="2"/>
    </row>
    <row r="30" spans="1:10" x14ac:dyDescent="0.25">
      <c r="A30" s="6">
        <v>11</v>
      </c>
      <c r="B30" s="2" t="s">
        <v>204</v>
      </c>
      <c r="C30" s="5">
        <v>60000</v>
      </c>
      <c r="D30" s="5">
        <v>100000</v>
      </c>
      <c r="E30" s="2"/>
    </row>
    <row r="31" spans="1:10" x14ac:dyDescent="0.25">
      <c r="A31" s="237"/>
      <c r="B31" s="267"/>
      <c r="C31" s="5">
        <f>SUM(C20:C30)</f>
        <v>1620000</v>
      </c>
      <c r="D31" s="5">
        <f>SUM(D20:D30)</f>
        <v>3370000</v>
      </c>
      <c r="E31" s="2"/>
    </row>
    <row r="32" spans="1:10" x14ac:dyDescent="0.25">
      <c r="D32" s="4"/>
    </row>
    <row r="34" spans="1:10" x14ac:dyDescent="0.25">
      <c r="B34" s="77" t="s">
        <v>0</v>
      </c>
      <c r="C34" s="43">
        <f>C31</f>
        <v>1620000</v>
      </c>
    </row>
    <row r="35" spans="1:10" x14ac:dyDescent="0.25">
      <c r="B35" s="77" t="s">
        <v>43</v>
      </c>
      <c r="C35" s="43">
        <f>D31</f>
        <v>3370000</v>
      </c>
    </row>
    <row r="36" spans="1:10" x14ac:dyDescent="0.25">
      <c r="B36" s="72" t="s">
        <v>492</v>
      </c>
      <c r="C36" s="73">
        <f>C35-C34</f>
        <v>1750000</v>
      </c>
    </row>
    <row r="43" spans="1:10" x14ac:dyDescent="0.25">
      <c r="A43" s="170"/>
      <c r="B43" s="170"/>
      <c r="C43" s="170"/>
      <c r="D43" s="170"/>
      <c r="E43" s="170"/>
      <c r="G43" s="170"/>
      <c r="H43" s="170"/>
      <c r="I43" s="170"/>
      <c r="J43" s="170"/>
    </row>
    <row r="44" spans="1:10" x14ac:dyDescent="0.25">
      <c r="A44" s="170"/>
      <c r="B44" s="170"/>
      <c r="C44" s="170"/>
      <c r="D44" s="170"/>
      <c r="E44" s="170"/>
      <c r="G44" s="170"/>
      <c r="H44" s="170"/>
      <c r="I44" s="170"/>
      <c r="J44" s="170"/>
    </row>
    <row r="45" spans="1:10" x14ac:dyDescent="0.25">
      <c r="A45" s="170"/>
      <c r="B45" s="170"/>
      <c r="C45" s="170"/>
      <c r="D45" s="170"/>
      <c r="E45" s="170"/>
      <c r="G45" s="170"/>
      <c r="H45" s="170"/>
      <c r="I45" s="170"/>
      <c r="J45" s="170"/>
    </row>
    <row r="46" spans="1:10" x14ac:dyDescent="0.25">
      <c r="A46" s="170"/>
      <c r="B46" s="170"/>
      <c r="C46" s="170"/>
      <c r="D46" s="170"/>
      <c r="E46" s="170"/>
      <c r="G46" s="170"/>
      <c r="H46" s="170"/>
      <c r="I46" s="170"/>
      <c r="J46" s="170"/>
    </row>
    <row r="47" spans="1:10" x14ac:dyDescent="0.25">
      <c r="A47" s="170"/>
      <c r="B47" s="170"/>
      <c r="C47" s="170"/>
      <c r="D47" s="170"/>
      <c r="E47" s="170"/>
      <c r="G47" s="170"/>
      <c r="H47" s="170"/>
      <c r="I47" s="170"/>
      <c r="J47" s="170"/>
    </row>
    <row r="48" spans="1:10" x14ac:dyDescent="0.25">
      <c r="A48" s="170"/>
      <c r="B48" s="170"/>
      <c r="C48" s="170"/>
      <c r="D48" s="170"/>
      <c r="E48" s="170"/>
      <c r="G48" s="170"/>
      <c r="H48" s="170"/>
      <c r="I48" s="170"/>
      <c r="J48" s="170"/>
    </row>
    <row r="49" spans="1:10" x14ac:dyDescent="0.25">
      <c r="A49" s="170"/>
      <c r="B49" s="170"/>
      <c r="C49" s="170"/>
      <c r="D49" s="170"/>
      <c r="E49" s="170"/>
      <c r="G49" s="170"/>
      <c r="H49" s="170"/>
      <c r="I49" s="170"/>
      <c r="J49" s="170"/>
    </row>
    <row r="50" spans="1:10" x14ac:dyDescent="0.25">
      <c r="A50" s="188" t="s">
        <v>721</v>
      </c>
      <c r="B50" s="188"/>
      <c r="C50" s="188"/>
      <c r="D50" s="210" t="s">
        <v>292</v>
      </c>
      <c r="E50" s="210"/>
      <c r="G50" s="211" t="s">
        <v>721</v>
      </c>
      <c r="H50" s="212"/>
      <c r="I50" s="212"/>
      <c r="J50" s="76" t="s">
        <v>732</v>
      </c>
    </row>
    <row r="51" spans="1:10" x14ac:dyDescent="0.25">
      <c r="A51" s="188" t="s">
        <v>722</v>
      </c>
      <c r="B51" s="188"/>
      <c r="C51" s="188"/>
      <c r="D51" s="210" t="s">
        <v>288</v>
      </c>
      <c r="E51" s="210"/>
      <c r="G51" s="211" t="s">
        <v>733</v>
      </c>
      <c r="H51" s="212"/>
      <c r="I51" s="216"/>
      <c r="J51" s="76" t="s">
        <v>288</v>
      </c>
    </row>
    <row r="52" spans="1:10" x14ac:dyDescent="0.25">
      <c r="A52" s="189" t="s">
        <v>723</v>
      </c>
      <c r="B52" s="189"/>
      <c r="C52" s="189"/>
      <c r="D52" s="189"/>
      <c r="E52" s="189"/>
      <c r="G52" s="213" t="s">
        <v>458</v>
      </c>
      <c r="H52" s="214"/>
      <c r="I52" s="214"/>
      <c r="J52" s="215"/>
    </row>
    <row r="53" spans="1:10" x14ac:dyDescent="0.25">
      <c r="A53" s="44" t="s">
        <v>14</v>
      </c>
      <c r="B53" s="44" t="s">
        <v>179</v>
      </c>
      <c r="C53" s="44" t="s">
        <v>110</v>
      </c>
      <c r="D53" s="45" t="s">
        <v>0</v>
      </c>
      <c r="E53" s="45" t="s">
        <v>43</v>
      </c>
      <c r="G53" s="44" t="s">
        <v>14</v>
      </c>
      <c r="H53" s="44" t="s">
        <v>179</v>
      </c>
      <c r="I53" s="44" t="s">
        <v>110</v>
      </c>
      <c r="J53" s="45" t="s">
        <v>111</v>
      </c>
    </row>
    <row r="54" spans="1:10" x14ac:dyDescent="0.25">
      <c r="A54" s="6">
        <v>1</v>
      </c>
      <c r="B54" s="6">
        <v>1</v>
      </c>
      <c r="C54" s="2" t="s">
        <v>724</v>
      </c>
      <c r="D54" s="5">
        <v>100000</v>
      </c>
      <c r="E54" s="5">
        <v>150000</v>
      </c>
      <c r="G54" s="6">
        <v>1</v>
      </c>
      <c r="H54" s="6">
        <v>1</v>
      </c>
      <c r="I54" s="2" t="s">
        <v>724</v>
      </c>
      <c r="J54" s="5">
        <v>150000</v>
      </c>
    </row>
    <row r="55" spans="1:10" x14ac:dyDescent="0.25">
      <c r="A55" s="6">
        <v>2</v>
      </c>
      <c r="B55" s="6">
        <v>3</v>
      </c>
      <c r="C55" s="2" t="s">
        <v>725</v>
      </c>
      <c r="D55" s="5">
        <v>150000</v>
      </c>
      <c r="E55" s="5">
        <v>200000</v>
      </c>
      <c r="G55" s="6">
        <v>2</v>
      </c>
      <c r="H55" s="6">
        <v>3</v>
      </c>
      <c r="I55" s="2" t="s">
        <v>725</v>
      </c>
      <c r="J55" s="5">
        <v>200000</v>
      </c>
    </row>
    <row r="56" spans="1:10" x14ac:dyDescent="0.25">
      <c r="A56" s="6">
        <v>4</v>
      </c>
      <c r="B56" s="6">
        <v>1</v>
      </c>
      <c r="C56" s="2" t="s">
        <v>79</v>
      </c>
      <c r="D56" s="5"/>
      <c r="E56" s="5">
        <v>500000</v>
      </c>
      <c r="G56" s="6">
        <v>4</v>
      </c>
      <c r="H56" s="6">
        <v>1</v>
      </c>
      <c r="I56" s="2" t="s">
        <v>79</v>
      </c>
      <c r="J56" s="5">
        <v>500000</v>
      </c>
    </row>
    <row r="57" spans="1:10" x14ac:dyDescent="0.25">
      <c r="A57" s="6">
        <v>5</v>
      </c>
      <c r="B57" s="6">
        <v>1</v>
      </c>
      <c r="C57" s="2" t="s">
        <v>726</v>
      </c>
      <c r="D57" s="5">
        <v>140000</v>
      </c>
      <c r="E57" s="5">
        <v>25000</v>
      </c>
      <c r="G57" s="6">
        <v>5</v>
      </c>
      <c r="H57" s="6">
        <v>1</v>
      </c>
      <c r="I57" s="2" t="s">
        <v>726</v>
      </c>
      <c r="J57" s="5">
        <v>250000</v>
      </c>
    </row>
    <row r="58" spans="1:10" x14ac:dyDescent="0.25">
      <c r="A58" s="6">
        <v>6</v>
      </c>
      <c r="B58" s="6">
        <v>1</v>
      </c>
      <c r="C58" s="2"/>
      <c r="D58" s="5"/>
      <c r="E58" s="5"/>
      <c r="G58" s="200" t="s">
        <v>183</v>
      </c>
      <c r="H58" s="200"/>
      <c r="I58" s="200"/>
      <c r="J58" s="29">
        <f>SUM(J54:J57)</f>
        <v>1100000</v>
      </c>
    </row>
    <row r="59" spans="1:10" x14ac:dyDescent="0.25">
      <c r="A59" s="6">
        <v>7</v>
      </c>
      <c r="B59" s="6">
        <v>1</v>
      </c>
      <c r="C59" s="2"/>
      <c r="D59" s="5"/>
      <c r="E59" s="5"/>
      <c r="G59" s="265" t="s">
        <v>734</v>
      </c>
      <c r="H59" s="265"/>
      <c r="I59" s="265"/>
      <c r="J59" s="109">
        <v>300000</v>
      </c>
    </row>
    <row r="60" spans="1:10" x14ac:dyDescent="0.25">
      <c r="A60" s="6">
        <v>8</v>
      </c>
      <c r="B60" s="6">
        <v>1</v>
      </c>
      <c r="C60" s="2"/>
      <c r="D60" s="5"/>
      <c r="E60" s="5"/>
      <c r="G60" s="266" t="s">
        <v>735</v>
      </c>
      <c r="H60" s="266"/>
      <c r="I60" s="266"/>
      <c r="J60" s="110">
        <v>320000</v>
      </c>
    </row>
    <row r="61" spans="1:10" x14ac:dyDescent="0.25">
      <c r="A61" s="6">
        <v>9</v>
      </c>
      <c r="B61" s="6">
        <v>1</v>
      </c>
      <c r="C61" s="2"/>
      <c r="D61" s="5"/>
      <c r="E61" s="5"/>
      <c r="G61" s="200" t="s">
        <v>736</v>
      </c>
      <c r="H61" s="200"/>
      <c r="I61" s="200"/>
      <c r="J61" s="29">
        <f>J58-J59+J60</f>
        <v>1120000</v>
      </c>
    </row>
    <row r="62" spans="1:10" x14ac:dyDescent="0.25">
      <c r="A62" s="6">
        <v>10</v>
      </c>
      <c r="B62" s="6">
        <v>1</v>
      </c>
      <c r="C62" s="2"/>
      <c r="D62" s="5"/>
      <c r="E62" s="5"/>
      <c r="G62" s="264" t="s">
        <v>185</v>
      </c>
      <c r="H62" s="264"/>
      <c r="I62" s="264"/>
      <c r="J62" s="73">
        <v>1000000</v>
      </c>
    </row>
    <row r="63" spans="1:10" x14ac:dyDescent="0.25">
      <c r="A63" s="6">
        <v>11</v>
      </c>
      <c r="B63" s="6">
        <v>1</v>
      </c>
      <c r="C63" s="2"/>
      <c r="D63" s="5"/>
      <c r="E63" s="5"/>
      <c r="G63" s="170" t="s">
        <v>206</v>
      </c>
      <c r="H63" s="170"/>
      <c r="I63" s="170"/>
      <c r="J63" s="5">
        <v>120000</v>
      </c>
    </row>
    <row r="64" spans="1:10" x14ac:dyDescent="0.25">
      <c r="D64" s="4">
        <f>SUM(D54:D63)</f>
        <v>390000</v>
      </c>
      <c r="E64" s="4">
        <f>SUM(E54:E63)</f>
        <v>875000</v>
      </c>
    </row>
    <row r="66" spans="1:9" x14ac:dyDescent="0.25">
      <c r="C66" s="77" t="s">
        <v>0</v>
      </c>
      <c r="D66" s="43">
        <f>D64</f>
        <v>390000</v>
      </c>
    </row>
    <row r="67" spans="1:9" x14ac:dyDescent="0.25">
      <c r="C67" s="77" t="s">
        <v>423</v>
      </c>
      <c r="D67" s="43">
        <f>E64</f>
        <v>875000</v>
      </c>
    </row>
    <row r="68" spans="1:9" x14ac:dyDescent="0.25">
      <c r="C68" s="72" t="s">
        <v>148</v>
      </c>
      <c r="D68" s="73">
        <f>D67-D66</f>
        <v>485000</v>
      </c>
      <c r="G68" s="174" t="s">
        <v>937</v>
      </c>
      <c r="H68" s="174"/>
      <c r="I68" s="174"/>
    </row>
    <row r="69" spans="1:9" x14ac:dyDescent="0.25">
      <c r="I69" t="s">
        <v>938</v>
      </c>
    </row>
    <row r="74" spans="1:9" x14ac:dyDescent="0.25">
      <c r="A74" s="170"/>
      <c r="B74" s="170"/>
      <c r="C74" s="170"/>
      <c r="D74" s="170"/>
    </row>
    <row r="75" spans="1:9" x14ac:dyDescent="0.25">
      <c r="A75" s="170"/>
      <c r="B75" s="170"/>
      <c r="C75" s="170"/>
      <c r="D75" s="170"/>
    </row>
    <row r="76" spans="1:9" x14ac:dyDescent="0.25">
      <c r="A76" s="170"/>
      <c r="B76" s="170"/>
      <c r="C76" s="170"/>
      <c r="D76" s="170"/>
    </row>
    <row r="77" spans="1:9" x14ac:dyDescent="0.25">
      <c r="A77" s="170"/>
      <c r="B77" s="170"/>
      <c r="C77" s="170"/>
      <c r="D77" s="170"/>
    </row>
    <row r="78" spans="1:9" x14ac:dyDescent="0.25">
      <c r="A78" s="170"/>
      <c r="B78" s="170"/>
      <c r="C78" s="170"/>
      <c r="D78" s="170"/>
    </row>
    <row r="79" spans="1:9" x14ac:dyDescent="0.25">
      <c r="A79" s="170"/>
      <c r="B79" s="170"/>
      <c r="C79" s="170"/>
      <c r="D79" s="170"/>
    </row>
    <row r="80" spans="1:9" x14ac:dyDescent="0.25">
      <c r="A80" s="170"/>
      <c r="B80" s="170"/>
      <c r="C80" s="170"/>
      <c r="D80" s="170"/>
    </row>
    <row r="81" spans="1:4" x14ac:dyDescent="0.25">
      <c r="A81" s="211" t="s">
        <v>721</v>
      </c>
      <c r="B81" s="212"/>
      <c r="C81" s="212"/>
      <c r="D81" s="76" t="s">
        <v>732</v>
      </c>
    </row>
    <row r="82" spans="1:4" x14ac:dyDescent="0.25">
      <c r="A82" s="211" t="s">
        <v>970</v>
      </c>
      <c r="B82" s="212"/>
      <c r="C82" s="216"/>
      <c r="D82" s="76" t="s">
        <v>288</v>
      </c>
    </row>
    <row r="83" spans="1:4" x14ac:dyDescent="0.25">
      <c r="A83" s="213" t="s">
        <v>458</v>
      </c>
      <c r="B83" s="214"/>
      <c r="C83" s="214"/>
      <c r="D83" s="215"/>
    </row>
    <row r="84" spans="1:4" x14ac:dyDescent="0.25">
      <c r="A84" s="44" t="s">
        <v>14</v>
      </c>
      <c r="B84" s="44" t="s">
        <v>179</v>
      </c>
      <c r="C84" s="44" t="s">
        <v>110</v>
      </c>
      <c r="D84" s="45" t="s">
        <v>111</v>
      </c>
    </row>
    <row r="85" spans="1:4" x14ac:dyDescent="0.25">
      <c r="A85" s="6">
        <v>1</v>
      </c>
      <c r="B85" s="6">
        <v>1</v>
      </c>
      <c r="C85" s="2" t="s">
        <v>54</v>
      </c>
      <c r="D85" s="5">
        <v>0</v>
      </c>
    </row>
    <row r="86" spans="1:4" x14ac:dyDescent="0.25">
      <c r="A86" s="6">
        <v>2</v>
      </c>
      <c r="B86" s="6">
        <v>1</v>
      </c>
      <c r="C86" s="2" t="s">
        <v>225</v>
      </c>
      <c r="D86" s="5">
        <v>0</v>
      </c>
    </row>
    <row r="87" spans="1:4" x14ac:dyDescent="0.25">
      <c r="A87" s="6">
        <v>4</v>
      </c>
      <c r="B87" s="6">
        <v>4</v>
      </c>
      <c r="C87" s="2" t="s">
        <v>969</v>
      </c>
      <c r="D87" s="5"/>
    </row>
    <row r="88" spans="1:4" x14ac:dyDescent="0.25">
      <c r="A88" s="6">
        <v>5</v>
      </c>
      <c r="B88" s="6">
        <v>1</v>
      </c>
      <c r="C88" s="2" t="s">
        <v>79</v>
      </c>
      <c r="D88" s="5"/>
    </row>
    <row r="89" spans="1:4" x14ac:dyDescent="0.25">
      <c r="A89" s="200" t="s">
        <v>183</v>
      </c>
      <c r="B89" s="200"/>
      <c r="C89" s="200"/>
      <c r="D89" s="29">
        <f>SUM(D85:D88)</f>
        <v>0</v>
      </c>
    </row>
  </sheetData>
  <mergeCells count="35">
    <mergeCell ref="A74:D80"/>
    <mergeCell ref="A81:C81"/>
    <mergeCell ref="A82:C82"/>
    <mergeCell ref="A83:D83"/>
    <mergeCell ref="A89:C89"/>
    <mergeCell ref="A31:B31"/>
    <mergeCell ref="H21:I21"/>
    <mergeCell ref="H22:I22"/>
    <mergeCell ref="H23:I23"/>
    <mergeCell ref="A1:E1"/>
    <mergeCell ref="A14:B14"/>
    <mergeCell ref="H1:J7"/>
    <mergeCell ref="H8:J8"/>
    <mergeCell ref="A18:E18"/>
    <mergeCell ref="H25:I25"/>
    <mergeCell ref="H24:I24"/>
    <mergeCell ref="H26:I26"/>
    <mergeCell ref="H27:I27"/>
    <mergeCell ref="A52:E52"/>
    <mergeCell ref="G43:J49"/>
    <mergeCell ref="G50:I50"/>
    <mergeCell ref="G51:I51"/>
    <mergeCell ref="G52:J52"/>
    <mergeCell ref="A43:E49"/>
    <mergeCell ref="A50:C50"/>
    <mergeCell ref="D50:E50"/>
    <mergeCell ref="A51:C51"/>
    <mergeCell ref="D51:E51"/>
    <mergeCell ref="G62:I62"/>
    <mergeCell ref="G63:I63"/>
    <mergeCell ref="G68:I68"/>
    <mergeCell ref="G58:I58"/>
    <mergeCell ref="G59:I59"/>
    <mergeCell ref="G60:I60"/>
    <mergeCell ref="G61:I61"/>
  </mergeCells>
  <pageMargins left="0.7" right="0.7" top="0.75" bottom="0.75" header="0.3" footer="0.3"/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0E282-8026-4BAB-9CEE-D0240A2AA725}">
  <dimension ref="A1:H39"/>
  <sheetViews>
    <sheetView topLeftCell="A28" workbookViewId="0">
      <selection activeCell="J42" sqref="J42:K46"/>
    </sheetView>
  </sheetViews>
  <sheetFormatPr defaultRowHeight="15" x14ac:dyDescent="0.25"/>
  <cols>
    <col min="3" max="3" width="44.85546875" customWidth="1"/>
    <col min="4" max="4" width="17.5703125" customWidth="1"/>
  </cols>
  <sheetData>
    <row r="1" spans="1:8" x14ac:dyDescent="0.25">
      <c r="A1" s="170"/>
      <c r="B1" s="170"/>
      <c r="C1" s="170"/>
      <c r="D1" s="170"/>
    </row>
    <row r="2" spans="1:8" x14ac:dyDescent="0.25">
      <c r="A2" s="170"/>
      <c r="B2" s="170"/>
      <c r="C2" s="170"/>
      <c r="D2" s="170"/>
    </row>
    <row r="3" spans="1:8" x14ac:dyDescent="0.25">
      <c r="A3" s="170"/>
      <c r="B3" s="170"/>
      <c r="C3" s="170"/>
      <c r="D3" s="170"/>
    </row>
    <row r="4" spans="1:8" x14ac:dyDescent="0.25">
      <c r="A4" s="170"/>
      <c r="B4" s="170"/>
      <c r="C4" s="170"/>
      <c r="D4" s="170"/>
    </row>
    <row r="5" spans="1:8" x14ac:dyDescent="0.25">
      <c r="A5" s="170"/>
      <c r="B5" s="170"/>
      <c r="C5" s="170"/>
      <c r="D5" s="170"/>
    </row>
    <row r="6" spans="1:8" x14ac:dyDescent="0.25">
      <c r="A6" s="170"/>
      <c r="B6" s="170"/>
      <c r="C6" s="170"/>
      <c r="D6" s="170"/>
    </row>
    <row r="7" spans="1:8" x14ac:dyDescent="0.25">
      <c r="A7" s="170"/>
      <c r="B7" s="170"/>
      <c r="C7" s="170"/>
      <c r="D7" s="170"/>
    </row>
    <row r="8" spans="1:8" x14ac:dyDescent="0.25">
      <c r="A8" s="211" t="s">
        <v>352</v>
      </c>
      <c r="B8" s="212"/>
      <c r="C8" s="212"/>
      <c r="D8" s="76"/>
    </row>
    <row r="9" spans="1:8" x14ac:dyDescent="0.25">
      <c r="A9" s="188" t="s">
        <v>1014</v>
      </c>
      <c r="B9" s="188"/>
      <c r="C9" s="188"/>
      <c r="D9" s="76"/>
      <c r="H9" t="s">
        <v>53</v>
      </c>
    </row>
    <row r="10" spans="1:8" x14ac:dyDescent="0.25">
      <c r="A10" s="189" t="s">
        <v>981</v>
      </c>
      <c r="B10" s="189"/>
      <c r="C10" s="189"/>
      <c r="D10" s="189"/>
    </row>
    <row r="11" spans="1:8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8" x14ac:dyDescent="0.25">
      <c r="A12" s="6">
        <v>1</v>
      </c>
      <c r="B12" s="6">
        <v>1</v>
      </c>
      <c r="C12" s="2" t="s">
        <v>79</v>
      </c>
      <c r="D12" s="5">
        <v>400000</v>
      </c>
    </row>
    <row r="13" spans="1:8" x14ac:dyDescent="0.25">
      <c r="A13" s="6">
        <v>2</v>
      </c>
      <c r="B13" s="6">
        <v>1</v>
      </c>
      <c r="C13" s="2" t="s">
        <v>1013</v>
      </c>
      <c r="D13" s="5">
        <v>70000</v>
      </c>
    </row>
    <row r="14" spans="1:8" x14ac:dyDescent="0.25">
      <c r="A14" s="6">
        <v>3</v>
      </c>
      <c r="B14" s="6">
        <v>1</v>
      </c>
      <c r="C14" s="2" t="s">
        <v>645</v>
      </c>
      <c r="D14" s="5">
        <v>100000</v>
      </c>
    </row>
    <row r="15" spans="1:8" x14ac:dyDescent="0.25">
      <c r="A15" s="270" t="s">
        <v>195</v>
      </c>
      <c r="B15" s="271"/>
      <c r="C15" s="272"/>
      <c r="D15" s="126">
        <f>SUM(D12:D14)</f>
        <v>570000</v>
      </c>
    </row>
    <row r="18" spans="1:4" x14ac:dyDescent="0.25">
      <c r="C18" s="41" t="s">
        <v>1057</v>
      </c>
      <c r="D18" s="41">
        <v>50000</v>
      </c>
    </row>
    <row r="25" spans="1:4" x14ac:dyDescent="0.25">
      <c r="A25" s="170"/>
      <c r="B25" s="170"/>
      <c r="C25" s="170"/>
      <c r="D25" s="170"/>
    </row>
    <row r="26" spans="1:4" x14ac:dyDescent="0.25">
      <c r="A26" s="170"/>
      <c r="B26" s="170"/>
      <c r="C26" s="170"/>
      <c r="D26" s="170"/>
    </row>
    <row r="27" spans="1:4" x14ac:dyDescent="0.25">
      <c r="A27" s="170"/>
      <c r="B27" s="170"/>
      <c r="C27" s="170"/>
      <c r="D27" s="170"/>
    </row>
    <row r="28" spans="1:4" x14ac:dyDescent="0.25">
      <c r="A28" s="170"/>
      <c r="B28" s="170"/>
      <c r="C28" s="170"/>
      <c r="D28" s="170"/>
    </row>
    <row r="29" spans="1:4" x14ac:dyDescent="0.25">
      <c r="A29" s="170"/>
      <c r="B29" s="170"/>
      <c r="C29" s="170"/>
      <c r="D29" s="170"/>
    </row>
    <row r="30" spans="1:4" x14ac:dyDescent="0.25">
      <c r="A30" s="170"/>
      <c r="B30" s="170"/>
      <c r="C30" s="170"/>
      <c r="D30" s="170"/>
    </row>
    <row r="31" spans="1:4" x14ac:dyDescent="0.25">
      <c r="A31" s="170"/>
      <c r="B31" s="170"/>
      <c r="C31" s="170"/>
      <c r="D31" s="170"/>
    </row>
    <row r="32" spans="1:4" x14ac:dyDescent="0.25">
      <c r="A32" s="211" t="s">
        <v>352</v>
      </c>
      <c r="B32" s="212"/>
      <c r="C32" s="212"/>
      <c r="D32" s="76"/>
    </row>
    <row r="33" spans="1:5" x14ac:dyDescent="0.25">
      <c r="A33" s="188" t="s">
        <v>1014</v>
      </c>
      <c r="B33" s="188"/>
      <c r="C33" s="188"/>
      <c r="D33" s="76"/>
    </row>
    <row r="34" spans="1:5" x14ac:dyDescent="0.25">
      <c r="A34" s="189" t="s">
        <v>1086</v>
      </c>
      <c r="B34" s="189"/>
      <c r="C34" s="189"/>
      <c r="D34" s="189"/>
    </row>
    <row r="35" spans="1:5" x14ac:dyDescent="0.25">
      <c r="A35" s="44" t="s">
        <v>14</v>
      </c>
      <c r="B35" s="44" t="s">
        <v>179</v>
      </c>
      <c r="C35" s="44" t="s">
        <v>110</v>
      </c>
      <c r="D35" s="45" t="s">
        <v>111</v>
      </c>
    </row>
    <row r="36" spans="1:5" x14ac:dyDescent="0.25">
      <c r="A36" s="6">
        <v>1</v>
      </c>
      <c r="B36" s="6">
        <v>1</v>
      </c>
      <c r="C36" s="2" t="s">
        <v>1087</v>
      </c>
      <c r="D36" s="5"/>
      <c r="E36">
        <v>32000</v>
      </c>
    </row>
    <row r="37" spans="1:5" x14ac:dyDescent="0.25">
      <c r="A37" s="6">
        <v>2</v>
      </c>
      <c r="B37" s="6">
        <v>1</v>
      </c>
      <c r="C37" s="2"/>
      <c r="D37" s="5"/>
    </row>
    <row r="38" spans="1:5" x14ac:dyDescent="0.25">
      <c r="A38" s="6">
        <v>3</v>
      </c>
      <c r="B38" s="6">
        <v>1</v>
      </c>
      <c r="C38" s="2"/>
      <c r="D38" s="5"/>
    </row>
    <row r="39" spans="1:5" x14ac:dyDescent="0.25">
      <c r="A39" s="270" t="s">
        <v>195</v>
      </c>
      <c r="B39" s="271"/>
      <c r="C39" s="272"/>
      <c r="D39" s="126">
        <f>SUM(D36:D38)</f>
        <v>0</v>
      </c>
    </row>
  </sheetData>
  <mergeCells count="10">
    <mergeCell ref="A1:D7"/>
    <mergeCell ref="A8:C8"/>
    <mergeCell ref="A9:C9"/>
    <mergeCell ref="A10:D10"/>
    <mergeCell ref="A15:C15"/>
    <mergeCell ref="A25:D31"/>
    <mergeCell ref="A32:C32"/>
    <mergeCell ref="A33:C33"/>
    <mergeCell ref="A34:D34"/>
    <mergeCell ref="A39:C39"/>
  </mergeCells>
  <pageMargins left="0.7" right="0.7" top="0.75" bottom="0.75" header="0.3" footer="0.3"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86E6-D4D1-4E3C-8A4D-25572D23D576}">
  <dimension ref="A1:K35"/>
  <sheetViews>
    <sheetView topLeftCell="A19" workbookViewId="0">
      <selection activeCell="J32" sqref="J32"/>
    </sheetView>
  </sheetViews>
  <sheetFormatPr defaultRowHeight="15" x14ac:dyDescent="0.25"/>
  <cols>
    <col min="1" max="1" width="8" customWidth="1"/>
    <col min="2" max="2" width="9.42578125" customWidth="1"/>
    <col min="3" max="3" width="43.7109375" customWidth="1"/>
    <col min="4" max="4" width="15.7109375" customWidth="1"/>
    <col min="10" max="10" width="39.5703125" customWidth="1"/>
    <col min="11" max="11" width="15" customWidth="1"/>
  </cols>
  <sheetData>
    <row r="1" spans="1:11" x14ac:dyDescent="0.25">
      <c r="A1" s="170"/>
      <c r="B1" s="170"/>
      <c r="C1" s="170"/>
      <c r="D1" s="170"/>
      <c r="H1" s="170"/>
      <c r="I1" s="170"/>
      <c r="J1" s="170"/>
      <c r="K1" s="170"/>
    </row>
    <row r="2" spans="1:11" x14ac:dyDescent="0.25">
      <c r="A2" s="170"/>
      <c r="B2" s="170"/>
      <c r="C2" s="170"/>
      <c r="D2" s="170"/>
      <c r="H2" s="170"/>
      <c r="I2" s="170"/>
      <c r="J2" s="170"/>
      <c r="K2" s="170"/>
    </row>
    <row r="3" spans="1:11" x14ac:dyDescent="0.25">
      <c r="A3" s="170"/>
      <c r="B3" s="170"/>
      <c r="C3" s="170"/>
      <c r="D3" s="170"/>
      <c r="H3" s="170"/>
      <c r="I3" s="170"/>
      <c r="J3" s="170"/>
      <c r="K3" s="170"/>
    </row>
    <row r="4" spans="1:11" x14ac:dyDescent="0.25">
      <c r="A4" s="170"/>
      <c r="B4" s="170"/>
      <c r="C4" s="170"/>
      <c r="D4" s="170"/>
      <c r="H4" s="170"/>
      <c r="I4" s="170"/>
      <c r="J4" s="170"/>
      <c r="K4" s="170"/>
    </row>
    <row r="5" spans="1:11" x14ac:dyDescent="0.25">
      <c r="A5" s="170"/>
      <c r="B5" s="170"/>
      <c r="C5" s="170"/>
      <c r="D5" s="170"/>
      <c r="H5" s="170"/>
      <c r="I5" s="170"/>
      <c r="J5" s="170"/>
      <c r="K5" s="170"/>
    </row>
    <row r="6" spans="1:11" x14ac:dyDescent="0.25">
      <c r="A6" s="170"/>
      <c r="B6" s="170"/>
      <c r="C6" s="170"/>
      <c r="D6" s="170"/>
      <c r="H6" s="170"/>
      <c r="I6" s="170"/>
      <c r="J6" s="170"/>
      <c r="K6" s="170"/>
    </row>
    <row r="7" spans="1:11" x14ac:dyDescent="0.25">
      <c r="A7" s="170"/>
      <c r="B7" s="170"/>
      <c r="C7" s="170"/>
      <c r="D7" s="170"/>
      <c r="H7" s="170"/>
      <c r="I7" s="170"/>
      <c r="J7" s="170"/>
      <c r="K7" s="170"/>
    </row>
    <row r="8" spans="1:11" x14ac:dyDescent="0.25">
      <c r="A8" s="211" t="s">
        <v>1150</v>
      </c>
      <c r="B8" s="212"/>
      <c r="C8" s="212"/>
      <c r="D8" s="76" t="s">
        <v>288</v>
      </c>
      <c r="H8" s="211" t="s">
        <v>352</v>
      </c>
      <c r="I8" s="212"/>
      <c r="J8" s="212"/>
      <c r="K8" s="76"/>
    </row>
    <row r="9" spans="1:11" x14ac:dyDescent="0.25">
      <c r="A9" s="211" t="s">
        <v>1102</v>
      </c>
      <c r="B9" s="212"/>
      <c r="C9" s="216"/>
      <c r="D9" s="76" t="s">
        <v>1106</v>
      </c>
      <c r="H9" s="211" t="s">
        <v>1102</v>
      </c>
      <c r="I9" s="212"/>
      <c r="J9" s="216"/>
      <c r="K9" s="76" t="s">
        <v>1106</v>
      </c>
    </row>
    <row r="10" spans="1:11" x14ac:dyDescent="0.25">
      <c r="A10" s="213" t="s">
        <v>1144</v>
      </c>
      <c r="B10" s="214"/>
      <c r="C10" s="214"/>
      <c r="D10" s="215"/>
      <c r="H10" s="213" t="s">
        <v>1103</v>
      </c>
      <c r="I10" s="214"/>
      <c r="J10" s="214"/>
      <c r="K10" s="215"/>
    </row>
    <row r="11" spans="1:11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H11" s="44" t="s">
        <v>14</v>
      </c>
      <c r="I11" s="44" t="s">
        <v>179</v>
      </c>
      <c r="J11" s="44" t="s">
        <v>110</v>
      </c>
      <c r="K11" s="45" t="s">
        <v>111</v>
      </c>
    </row>
    <row r="12" spans="1:11" x14ac:dyDescent="0.25">
      <c r="A12" s="6">
        <v>1</v>
      </c>
      <c r="B12" s="6">
        <v>1</v>
      </c>
      <c r="C12" s="56" t="s">
        <v>1148</v>
      </c>
      <c r="D12" s="5">
        <v>400000</v>
      </c>
      <c r="H12" s="6">
        <v>1</v>
      </c>
      <c r="I12" s="6">
        <v>1</v>
      </c>
      <c r="J12" s="2" t="s">
        <v>1104</v>
      </c>
      <c r="K12" s="5">
        <v>55000</v>
      </c>
    </row>
    <row r="13" spans="1:11" x14ac:dyDescent="0.25">
      <c r="A13" s="6">
        <v>2</v>
      </c>
      <c r="B13" s="6">
        <v>1</v>
      </c>
      <c r="C13" s="2" t="s">
        <v>1104</v>
      </c>
      <c r="D13" s="5">
        <v>150000</v>
      </c>
      <c r="H13" s="6">
        <v>2</v>
      </c>
      <c r="I13" s="6">
        <v>1</v>
      </c>
      <c r="J13" s="2" t="s">
        <v>225</v>
      </c>
      <c r="K13" s="5">
        <v>21000</v>
      </c>
    </row>
    <row r="14" spans="1:11" x14ac:dyDescent="0.25">
      <c r="A14" s="6">
        <v>3</v>
      </c>
      <c r="B14" s="6">
        <v>1</v>
      </c>
      <c r="C14" s="2" t="s">
        <v>225</v>
      </c>
      <c r="D14" s="5">
        <v>30000</v>
      </c>
      <c r="H14" s="6">
        <v>3</v>
      </c>
      <c r="I14" s="6">
        <v>1</v>
      </c>
      <c r="J14" s="2" t="s">
        <v>217</v>
      </c>
      <c r="K14" s="5">
        <v>35000</v>
      </c>
    </row>
    <row r="15" spans="1:11" x14ac:dyDescent="0.25">
      <c r="A15" s="6">
        <v>4</v>
      </c>
      <c r="B15" s="6">
        <v>1</v>
      </c>
      <c r="C15" s="2" t="s">
        <v>217</v>
      </c>
      <c r="D15" s="5">
        <v>65000</v>
      </c>
      <c r="H15" s="6">
        <v>4</v>
      </c>
      <c r="I15" s="6">
        <v>1</v>
      </c>
      <c r="J15" s="2" t="s">
        <v>1111</v>
      </c>
      <c r="K15" s="5">
        <v>0</v>
      </c>
    </row>
    <row r="16" spans="1:11" x14ac:dyDescent="0.25">
      <c r="A16" s="6">
        <v>5</v>
      </c>
      <c r="B16" s="6">
        <v>1</v>
      </c>
      <c r="C16" s="2" t="s">
        <v>1145</v>
      </c>
      <c r="D16" s="5">
        <v>350000</v>
      </c>
      <c r="H16" s="6">
        <v>5</v>
      </c>
      <c r="I16" s="6">
        <v>1</v>
      </c>
      <c r="J16" s="2" t="s">
        <v>1101</v>
      </c>
      <c r="K16" s="5">
        <v>0</v>
      </c>
    </row>
    <row r="17" spans="1:11" x14ac:dyDescent="0.25">
      <c r="A17" s="6">
        <v>6</v>
      </c>
      <c r="B17" s="6" t="s">
        <v>467</v>
      </c>
      <c r="C17" s="2" t="s">
        <v>1142</v>
      </c>
      <c r="D17" s="5">
        <v>175000</v>
      </c>
      <c r="H17" s="6">
        <v>6</v>
      </c>
      <c r="I17" s="6">
        <v>3</v>
      </c>
      <c r="J17" s="2" t="s">
        <v>940</v>
      </c>
      <c r="K17" s="5">
        <v>146975</v>
      </c>
    </row>
    <row r="18" spans="1:11" x14ac:dyDescent="0.25">
      <c r="A18" s="6">
        <v>7</v>
      </c>
      <c r="B18" s="6">
        <v>1</v>
      </c>
      <c r="C18" s="2" t="s">
        <v>1146</v>
      </c>
      <c r="D18" s="5">
        <v>100000</v>
      </c>
      <c r="H18" s="6">
        <v>7</v>
      </c>
      <c r="I18" s="6" t="s">
        <v>467</v>
      </c>
      <c r="J18" s="2" t="s">
        <v>1142</v>
      </c>
      <c r="K18" s="2">
        <v>126000</v>
      </c>
    </row>
    <row r="19" spans="1:11" x14ac:dyDescent="0.25">
      <c r="A19" s="6">
        <v>8</v>
      </c>
      <c r="B19" s="6">
        <v>1</v>
      </c>
      <c r="C19" s="2" t="s">
        <v>1147</v>
      </c>
      <c r="D19" s="5">
        <v>150000</v>
      </c>
      <c r="H19" s="6">
        <v>8</v>
      </c>
      <c r="I19" s="6">
        <v>1</v>
      </c>
      <c r="J19" s="2" t="s">
        <v>1149</v>
      </c>
      <c r="K19" s="5">
        <v>0</v>
      </c>
    </row>
    <row r="20" spans="1:11" x14ac:dyDescent="0.25">
      <c r="A20" s="6">
        <v>9</v>
      </c>
      <c r="B20" s="6">
        <v>1</v>
      </c>
      <c r="C20" s="2" t="s">
        <v>1143</v>
      </c>
      <c r="D20" s="5">
        <v>0</v>
      </c>
      <c r="H20" s="6">
        <v>9</v>
      </c>
      <c r="I20" s="6">
        <v>1</v>
      </c>
      <c r="J20" s="2" t="s">
        <v>1146</v>
      </c>
      <c r="K20" s="5">
        <v>100000</v>
      </c>
    </row>
    <row r="21" spans="1:11" x14ac:dyDescent="0.25">
      <c r="A21" s="233" t="s">
        <v>183</v>
      </c>
      <c r="B21" s="233"/>
      <c r="C21" s="233"/>
      <c r="D21" s="64">
        <f>SUM(D12:D20)</f>
        <v>1420000</v>
      </c>
      <c r="K21" s="4">
        <f>SUM(K12:K20)</f>
        <v>483975</v>
      </c>
    </row>
    <row r="22" spans="1:11" x14ac:dyDescent="0.25">
      <c r="A22" s="190" t="s">
        <v>185</v>
      </c>
      <c r="B22" s="190"/>
      <c r="C22" s="190"/>
      <c r="D22" s="29">
        <v>1000000</v>
      </c>
    </row>
    <row r="23" spans="1:11" x14ac:dyDescent="0.25">
      <c r="A23" s="191" t="s">
        <v>187</v>
      </c>
      <c r="B23" s="191"/>
      <c r="C23" s="191"/>
      <c r="D23" s="66">
        <v>420000</v>
      </c>
      <c r="J23" s="139" t="s">
        <v>0</v>
      </c>
      <c r="K23" s="51">
        <f>K21</f>
        <v>483975</v>
      </c>
    </row>
    <row r="24" spans="1:11" x14ac:dyDescent="0.25">
      <c r="J24" s="72" t="s">
        <v>43</v>
      </c>
      <c r="K24" s="73">
        <f>D21</f>
        <v>1420000</v>
      </c>
    </row>
    <row r="25" spans="1:11" x14ac:dyDescent="0.25">
      <c r="J25" s="140" t="s">
        <v>492</v>
      </c>
      <c r="K25" s="141">
        <f>K24-K23</f>
        <v>936025</v>
      </c>
    </row>
    <row r="28" spans="1:11" x14ac:dyDescent="0.25">
      <c r="A28" s="213" t="s">
        <v>1407</v>
      </c>
      <c r="B28" s="214"/>
      <c r="C28" s="214"/>
      <c r="D28" s="215"/>
    </row>
    <row r="29" spans="1:11" x14ac:dyDescent="0.25">
      <c r="A29" s="44" t="s">
        <v>14</v>
      </c>
      <c r="B29" s="44" t="s">
        <v>179</v>
      </c>
      <c r="C29" s="44" t="s">
        <v>110</v>
      </c>
      <c r="D29" s="45" t="s">
        <v>111</v>
      </c>
    </row>
    <row r="30" spans="1:11" x14ac:dyDescent="0.25">
      <c r="A30" s="6">
        <v>1</v>
      </c>
      <c r="B30" s="6">
        <v>1</v>
      </c>
      <c r="C30" s="56" t="s">
        <v>1409</v>
      </c>
      <c r="D30" s="5">
        <v>250000</v>
      </c>
    </row>
    <row r="31" spans="1:11" ht="30" x14ac:dyDescent="0.25">
      <c r="A31" s="6">
        <v>2</v>
      </c>
      <c r="B31" s="6">
        <v>1</v>
      </c>
      <c r="C31" s="13" t="s">
        <v>1408</v>
      </c>
      <c r="D31" s="5">
        <v>250000</v>
      </c>
    </row>
    <row r="32" spans="1:11" x14ac:dyDescent="0.25">
      <c r="A32" s="6">
        <v>3</v>
      </c>
      <c r="B32" s="6">
        <v>1</v>
      </c>
      <c r="C32" s="2" t="s">
        <v>1410</v>
      </c>
      <c r="D32" s="5">
        <v>420000</v>
      </c>
    </row>
    <row r="33" spans="1:4" x14ac:dyDescent="0.25">
      <c r="A33" s="6">
        <v>4</v>
      </c>
      <c r="B33" s="6">
        <v>1</v>
      </c>
      <c r="C33" s="2" t="s">
        <v>1411</v>
      </c>
      <c r="D33" s="5">
        <v>100000</v>
      </c>
    </row>
    <row r="34" spans="1:4" x14ac:dyDescent="0.25">
      <c r="A34" s="233" t="s">
        <v>183</v>
      </c>
      <c r="B34" s="233"/>
      <c r="C34" s="233"/>
      <c r="D34" s="64">
        <f>SUM(D30:D33)</f>
        <v>1020000</v>
      </c>
    </row>
    <row r="35" spans="1:4" x14ac:dyDescent="0.25">
      <c r="A35" s="264" t="s">
        <v>1429</v>
      </c>
      <c r="B35" s="264"/>
      <c r="C35" s="264"/>
      <c r="D35" s="264"/>
    </row>
  </sheetData>
  <mergeCells count="14">
    <mergeCell ref="H1:K7"/>
    <mergeCell ref="H8:J8"/>
    <mergeCell ref="H9:J9"/>
    <mergeCell ref="H10:K10"/>
    <mergeCell ref="A21:C21"/>
    <mergeCell ref="A1:D7"/>
    <mergeCell ref="A8:C8"/>
    <mergeCell ref="A9:C9"/>
    <mergeCell ref="A10:D10"/>
    <mergeCell ref="A22:C22"/>
    <mergeCell ref="A23:C23"/>
    <mergeCell ref="A28:D28"/>
    <mergeCell ref="A34:C34"/>
    <mergeCell ref="A35:D35"/>
  </mergeCells>
  <pageMargins left="0.7" right="0.7" top="0.75" bottom="0.75" header="0.3" footer="0.3"/>
  <pageSetup orientation="portrait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F935-A32C-490E-8E62-2E869C4695DC}">
  <dimension ref="A1:K57"/>
  <sheetViews>
    <sheetView workbookViewId="0">
      <selection activeCell="G10" sqref="G10"/>
    </sheetView>
  </sheetViews>
  <sheetFormatPr defaultRowHeight="15" x14ac:dyDescent="0.25"/>
  <cols>
    <col min="3" max="3" width="51.5703125" customWidth="1"/>
    <col min="4" max="4" width="15.7109375" style="4" customWidth="1"/>
    <col min="10" max="10" width="41.85546875" customWidth="1"/>
    <col min="11" max="11" width="12.85546875" style="22" customWidth="1"/>
  </cols>
  <sheetData>
    <row r="1" spans="1:11" x14ac:dyDescent="0.25">
      <c r="A1" s="170"/>
      <c r="B1" s="170"/>
      <c r="C1" s="170"/>
      <c r="D1" s="170"/>
      <c r="H1" s="170"/>
      <c r="I1" s="170"/>
      <c r="J1" s="170"/>
      <c r="K1" s="170"/>
    </row>
    <row r="2" spans="1:11" x14ac:dyDescent="0.25">
      <c r="A2" s="170"/>
      <c r="B2" s="170"/>
      <c r="C2" s="170"/>
      <c r="D2" s="170"/>
      <c r="H2" s="170"/>
      <c r="I2" s="170"/>
      <c r="J2" s="170"/>
      <c r="K2" s="170"/>
    </row>
    <row r="3" spans="1:11" x14ac:dyDescent="0.25">
      <c r="A3" s="170"/>
      <c r="B3" s="170"/>
      <c r="C3" s="170"/>
      <c r="D3" s="170"/>
      <c r="H3" s="170"/>
      <c r="I3" s="170"/>
      <c r="J3" s="170"/>
      <c r="K3" s="170"/>
    </row>
    <row r="4" spans="1:11" x14ac:dyDescent="0.25">
      <c r="A4" s="170"/>
      <c r="B4" s="170"/>
      <c r="C4" s="170"/>
      <c r="D4" s="170"/>
      <c r="H4" s="170"/>
      <c r="I4" s="170"/>
      <c r="J4" s="170"/>
      <c r="K4" s="170"/>
    </row>
    <row r="5" spans="1:11" x14ac:dyDescent="0.25">
      <c r="A5" s="170"/>
      <c r="B5" s="170"/>
      <c r="C5" s="170"/>
      <c r="D5" s="170"/>
      <c r="H5" s="170"/>
      <c r="I5" s="170"/>
      <c r="J5" s="170"/>
      <c r="K5" s="170"/>
    </row>
    <row r="6" spans="1:11" x14ac:dyDescent="0.25">
      <c r="A6" s="170"/>
      <c r="B6" s="170"/>
      <c r="C6" s="170"/>
      <c r="D6" s="170"/>
      <c r="H6" s="170"/>
      <c r="I6" s="170"/>
      <c r="J6" s="170"/>
      <c r="K6" s="170"/>
    </row>
    <row r="7" spans="1:11" x14ac:dyDescent="0.25">
      <c r="A7" s="170"/>
      <c r="B7" s="170"/>
      <c r="C7" s="170"/>
      <c r="D7" s="170"/>
      <c r="H7" s="170"/>
      <c r="I7" s="170"/>
      <c r="J7" s="170"/>
      <c r="K7" s="170"/>
    </row>
    <row r="8" spans="1:11" x14ac:dyDescent="0.25">
      <c r="A8" s="211" t="s">
        <v>895</v>
      </c>
      <c r="B8" s="212"/>
      <c r="C8" s="212"/>
      <c r="D8" s="90" t="s">
        <v>1206</v>
      </c>
      <c r="H8" s="211" t="s">
        <v>895</v>
      </c>
      <c r="I8" s="212"/>
      <c r="J8" s="212"/>
      <c r="K8" s="19"/>
    </row>
    <row r="9" spans="1:11" x14ac:dyDescent="0.25">
      <c r="A9" s="211" t="s">
        <v>952</v>
      </c>
      <c r="B9" s="212"/>
      <c r="C9" s="216"/>
      <c r="D9" s="90" t="s">
        <v>1207</v>
      </c>
      <c r="H9" s="211" t="s">
        <v>952</v>
      </c>
      <c r="I9" s="212"/>
      <c r="J9" s="216"/>
      <c r="K9" s="19"/>
    </row>
    <row r="10" spans="1:11" x14ac:dyDescent="0.25">
      <c r="A10" s="213" t="s">
        <v>1455</v>
      </c>
      <c r="B10" s="214"/>
      <c r="C10" s="214"/>
      <c r="D10" s="215"/>
      <c r="H10" s="213" t="s">
        <v>954</v>
      </c>
      <c r="I10" s="214"/>
      <c r="J10" s="214"/>
      <c r="K10" s="215"/>
    </row>
    <row r="11" spans="1:11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H11" s="44" t="s">
        <v>14</v>
      </c>
      <c r="I11" s="44" t="s">
        <v>179</v>
      </c>
      <c r="J11" s="44" t="s">
        <v>110</v>
      </c>
      <c r="K11" s="45" t="s">
        <v>111</v>
      </c>
    </row>
    <row r="12" spans="1:11" x14ac:dyDescent="0.25">
      <c r="A12" s="6">
        <v>1</v>
      </c>
      <c r="B12" s="6">
        <v>1</v>
      </c>
      <c r="C12" s="56" t="s">
        <v>252</v>
      </c>
      <c r="D12" s="20">
        <v>180000</v>
      </c>
      <c r="H12" s="6">
        <v>1</v>
      </c>
      <c r="I12" s="6">
        <v>1</v>
      </c>
      <c r="J12" s="2" t="s">
        <v>955</v>
      </c>
      <c r="K12" s="12">
        <v>25000</v>
      </c>
    </row>
    <row r="13" spans="1:11" x14ac:dyDescent="0.25">
      <c r="A13" s="6">
        <v>2</v>
      </c>
      <c r="B13" s="6">
        <v>1</v>
      </c>
      <c r="C13" s="56" t="s">
        <v>253</v>
      </c>
      <c r="D13" s="20">
        <v>80000</v>
      </c>
      <c r="H13" s="6">
        <v>2</v>
      </c>
      <c r="I13" s="6">
        <v>1</v>
      </c>
      <c r="J13" s="2" t="s">
        <v>956</v>
      </c>
      <c r="K13" s="12">
        <v>18500</v>
      </c>
    </row>
    <row r="14" spans="1:11" x14ac:dyDescent="0.25">
      <c r="A14" s="6">
        <v>3</v>
      </c>
      <c r="B14" s="6">
        <v>2</v>
      </c>
      <c r="C14" s="56" t="s">
        <v>1400</v>
      </c>
      <c r="D14" s="20">
        <v>1212000</v>
      </c>
      <c r="H14" s="6">
        <v>3</v>
      </c>
      <c r="I14" s="6">
        <v>1</v>
      </c>
      <c r="J14" s="2" t="s">
        <v>957</v>
      </c>
      <c r="K14" s="12">
        <v>16000</v>
      </c>
    </row>
    <row r="15" spans="1:11" x14ac:dyDescent="0.25">
      <c r="A15" s="6">
        <v>4</v>
      </c>
      <c r="B15" s="6">
        <v>1</v>
      </c>
      <c r="C15" s="2" t="s">
        <v>142</v>
      </c>
      <c r="D15" s="5">
        <v>200000</v>
      </c>
      <c r="H15" s="6">
        <v>4</v>
      </c>
      <c r="I15" s="6">
        <v>2</v>
      </c>
      <c r="J15" s="2" t="s">
        <v>958</v>
      </c>
      <c r="K15" s="12">
        <v>400000</v>
      </c>
    </row>
    <row r="16" spans="1:11" ht="45" x14ac:dyDescent="0.25">
      <c r="A16" s="6">
        <v>5</v>
      </c>
      <c r="B16" s="6">
        <v>1</v>
      </c>
      <c r="C16" s="13" t="s">
        <v>985</v>
      </c>
      <c r="D16" s="5">
        <v>280000</v>
      </c>
      <c r="E16" t="s">
        <v>53</v>
      </c>
      <c r="H16" s="6">
        <v>6</v>
      </c>
      <c r="I16" s="6">
        <v>1</v>
      </c>
      <c r="J16" s="2" t="s">
        <v>959</v>
      </c>
      <c r="K16" s="12">
        <v>770494</v>
      </c>
    </row>
    <row r="17" spans="1:11" x14ac:dyDescent="0.25">
      <c r="A17" s="6">
        <v>6</v>
      </c>
      <c r="B17" s="6">
        <v>1</v>
      </c>
      <c r="C17" s="2" t="s">
        <v>984</v>
      </c>
      <c r="D17" s="5">
        <v>1020000</v>
      </c>
      <c r="H17" s="6">
        <v>7</v>
      </c>
      <c r="I17" s="6">
        <v>1</v>
      </c>
      <c r="J17" s="2" t="s">
        <v>960</v>
      </c>
      <c r="K17" s="12">
        <v>445000</v>
      </c>
    </row>
    <row r="18" spans="1:11" x14ac:dyDescent="0.25">
      <c r="A18" s="6">
        <v>7</v>
      </c>
      <c r="B18" s="6">
        <v>1</v>
      </c>
      <c r="C18" s="2" t="s">
        <v>973</v>
      </c>
      <c r="D18" s="5">
        <v>750000</v>
      </c>
      <c r="H18" s="6">
        <v>9</v>
      </c>
      <c r="I18" s="6">
        <v>1</v>
      </c>
      <c r="J18" s="2" t="s">
        <v>971</v>
      </c>
      <c r="K18" s="12">
        <v>200000</v>
      </c>
    </row>
    <row r="19" spans="1:11" x14ac:dyDescent="0.25">
      <c r="A19" s="6">
        <v>8</v>
      </c>
      <c r="B19" s="6">
        <v>1</v>
      </c>
      <c r="C19" s="133" t="s">
        <v>986</v>
      </c>
      <c r="D19" s="5">
        <v>300000</v>
      </c>
      <c r="H19" s="6">
        <v>10</v>
      </c>
      <c r="I19" s="6">
        <v>1</v>
      </c>
      <c r="J19" s="2" t="s">
        <v>972</v>
      </c>
      <c r="K19" s="12">
        <v>500000</v>
      </c>
    </row>
    <row r="20" spans="1:11" x14ac:dyDescent="0.25">
      <c r="A20" s="190" t="s">
        <v>183</v>
      </c>
      <c r="B20" s="190"/>
      <c r="C20" s="190"/>
      <c r="D20" s="29">
        <f>SUM(D12:D19)</f>
        <v>4022000</v>
      </c>
      <c r="J20" s="55" t="s">
        <v>982</v>
      </c>
      <c r="K20" s="22">
        <v>250000</v>
      </c>
    </row>
    <row r="21" spans="1:11" x14ac:dyDescent="0.25">
      <c r="A21" s="60"/>
      <c r="B21" s="60"/>
      <c r="C21" s="60"/>
      <c r="D21" s="24"/>
      <c r="J21" s="55" t="s">
        <v>983</v>
      </c>
      <c r="K21" s="22">
        <v>20000</v>
      </c>
    </row>
    <row r="22" spans="1:11" x14ac:dyDescent="0.25">
      <c r="A22" s="60"/>
      <c r="B22" s="60"/>
      <c r="C22" s="60"/>
      <c r="D22" s="24"/>
    </row>
    <row r="24" spans="1:11" x14ac:dyDescent="0.25">
      <c r="A24" s="213" t="s">
        <v>1209</v>
      </c>
      <c r="B24" s="214"/>
      <c r="C24" s="214"/>
      <c r="D24" s="215"/>
    </row>
    <row r="25" spans="1:11" x14ac:dyDescent="0.25">
      <c r="A25" s="44" t="s">
        <v>14</v>
      </c>
      <c r="B25" s="44" t="s">
        <v>179</v>
      </c>
      <c r="C25" s="44" t="s">
        <v>110</v>
      </c>
      <c r="D25" s="45" t="s">
        <v>111</v>
      </c>
    </row>
    <row r="26" spans="1:11" x14ac:dyDescent="0.25">
      <c r="A26" s="6">
        <v>1</v>
      </c>
      <c r="B26" s="6">
        <v>1</v>
      </c>
      <c r="C26" s="13" t="s">
        <v>987</v>
      </c>
      <c r="D26" s="5">
        <v>1800000</v>
      </c>
    </row>
    <row r="27" spans="1:11" x14ac:dyDescent="0.25">
      <c r="A27" s="6">
        <v>2</v>
      </c>
      <c r="B27" s="6">
        <v>1</v>
      </c>
      <c r="C27" s="2" t="s">
        <v>988</v>
      </c>
      <c r="D27" s="5">
        <v>1700000</v>
      </c>
    </row>
    <row r="28" spans="1:11" x14ac:dyDescent="0.25">
      <c r="A28" s="190" t="s">
        <v>183</v>
      </c>
      <c r="B28" s="190"/>
      <c r="C28" s="190"/>
      <c r="D28" s="29">
        <f>D26+D27</f>
        <v>3500000</v>
      </c>
    </row>
    <row r="29" spans="1:11" x14ac:dyDescent="0.25">
      <c r="A29" s="60"/>
      <c r="B29" s="60"/>
      <c r="C29" s="60"/>
      <c r="D29" s="24"/>
    </row>
    <row r="30" spans="1:11" x14ac:dyDescent="0.25">
      <c r="A30" s="60"/>
      <c r="B30" s="60"/>
      <c r="C30" s="60"/>
      <c r="D30" s="24"/>
    </row>
    <row r="32" spans="1:11" x14ac:dyDescent="0.25">
      <c r="A32" s="213" t="s">
        <v>1208</v>
      </c>
      <c r="B32" s="214"/>
      <c r="C32" s="214"/>
      <c r="D32" s="215"/>
    </row>
    <row r="33" spans="1:4" x14ac:dyDescent="0.25">
      <c r="A33" s="44" t="s">
        <v>14</v>
      </c>
      <c r="B33" s="44" t="s">
        <v>179</v>
      </c>
      <c r="C33" s="44" t="s">
        <v>110</v>
      </c>
      <c r="D33" s="45" t="s">
        <v>111</v>
      </c>
    </row>
    <row r="34" spans="1:4" x14ac:dyDescent="0.25">
      <c r="A34" s="6">
        <v>1</v>
      </c>
      <c r="B34" s="6">
        <v>1</v>
      </c>
      <c r="C34" s="13" t="s">
        <v>990</v>
      </c>
      <c r="D34" s="5">
        <v>750000</v>
      </c>
    </row>
    <row r="35" spans="1:4" x14ac:dyDescent="0.25">
      <c r="A35" s="6">
        <v>3</v>
      </c>
      <c r="B35" s="6">
        <v>1</v>
      </c>
      <c r="C35" s="2" t="s">
        <v>989</v>
      </c>
      <c r="D35" s="5">
        <v>500000</v>
      </c>
    </row>
    <row r="36" spans="1:4" x14ac:dyDescent="0.25">
      <c r="A36" s="190" t="s">
        <v>183</v>
      </c>
      <c r="B36" s="190"/>
      <c r="C36" s="190"/>
      <c r="D36" s="29">
        <f>SUM(D34:D35)</f>
        <v>1250000</v>
      </c>
    </row>
    <row r="37" spans="1:4" x14ac:dyDescent="0.25">
      <c r="A37" s="60"/>
      <c r="B37" s="60"/>
      <c r="C37" s="60"/>
      <c r="D37" s="24"/>
    </row>
    <row r="38" spans="1:4" x14ac:dyDescent="0.25">
      <c r="A38" s="233" t="s">
        <v>1457</v>
      </c>
      <c r="B38" s="233"/>
      <c r="C38" s="233"/>
      <c r="D38" s="64">
        <f>D36+D28+D20</f>
        <v>8772000</v>
      </c>
    </row>
    <row r="39" spans="1:4" x14ac:dyDescent="0.25">
      <c r="A39" s="60"/>
      <c r="B39" s="60"/>
      <c r="C39" s="60"/>
      <c r="D39" s="24"/>
    </row>
    <row r="40" spans="1:4" x14ac:dyDescent="0.25">
      <c r="A40" s="60"/>
      <c r="B40" s="60"/>
      <c r="C40" s="60"/>
      <c r="D40" s="24"/>
    </row>
    <row r="41" spans="1:4" x14ac:dyDescent="0.25">
      <c r="A41" s="60"/>
      <c r="B41" s="60"/>
      <c r="C41" s="60"/>
      <c r="D41" s="24"/>
    </row>
    <row r="42" spans="1:4" x14ac:dyDescent="0.25">
      <c r="A42" s="60"/>
      <c r="B42" s="60"/>
      <c r="C42" s="60"/>
      <c r="D42" s="24"/>
    </row>
    <row r="44" spans="1:4" x14ac:dyDescent="0.25">
      <c r="A44" s="213" t="s">
        <v>1398</v>
      </c>
      <c r="B44" s="214"/>
      <c r="C44" s="214"/>
      <c r="D44" s="215"/>
    </row>
    <row r="45" spans="1:4" x14ac:dyDescent="0.25">
      <c r="A45" s="44" t="s">
        <v>14</v>
      </c>
      <c r="B45" s="44" t="s">
        <v>179</v>
      </c>
      <c r="C45" s="44" t="s">
        <v>110</v>
      </c>
      <c r="D45" s="45" t="s">
        <v>111</v>
      </c>
    </row>
    <row r="46" spans="1:4" x14ac:dyDescent="0.25">
      <c r="A46" s="6">
        <v>1</v>
      </c>
      <c r="B46" s="6">
        <v>1</v>
      </c>
      <c r="C46" s="56" t="s">
        <v>252</v>
      </c>
      <c r="D46" s="20">
        <v>180000</v>
      </c>
    </row>
    <row r="47" spans="1:4" x14ac:dyDescent="0.25">
      <c r="A47" s="6">
        <v>2</v>
      </c>
      <c r="B47" s="6">
        <v>1</v>
      </c>
      <c r="C47" s="56" t="s">
        <v>253</v>
      </c>
      <c r="D47" s="20">
        <v>80000</v>
      </c>
    </row>
    <row r="48" spans="1:4" x14ac:dyDescent="0.25">
      <c r="A48" s="6">
        <v>3</v>
      </c>
      <c r="B48" s="6">
        <v>2</v>
      </c>
      <c r="C48" s="56" t="s">
        <v>1400</v>
      </c>
      <c r="D48" s="20">
        <v>1212000</v>
      </c>
    </row>
    <row r="49" spans="1:4" ht="30" x14ac:dyDescent="0.25">
      <c r="A49" s="6">
        <v>4</v>
      </c>
      <c r="B49" s="6">
        <v>1</v>
      </c>
      <c r="C49" s="13" t="s">
        <v>1456</v>
      </c>
      <c r="D49" s="5">
        <v>150000</v>
      </c>
    </row>
    <row r="50" spans="1:4" x14ac:dyDescent="0.25">
      <c r="A50" s="6">
        <v>6</v>
      </c>
      <c r="B50" s="6">
        <v>1</v>
      </c>
      <c r="C50" s="2" t="s">
        <v>1399</v>
      </c>
      <c r="D50" s="5">
        <v>250000</v>
      </c>
    </row>
    <row r="51" spans="1:4" x14ac:dyDescent="0.25">
      <c r="A51" s="6">
        <v>7</v>
      </c>
      <c r="B51" s="6">
        <v>1</v>
      </c>
      <c r="C51" s="13" t="s">
        <v>1037</v>
      </c>
      <c r="D51" s="5">
        <v>100000</v>
      </c>
    </row>
    <row r="52" spans="1:4" x14ac:dyDescent="0.25">
      <c r="A52" s="6">
        <v>8</v>
      </c>
      <c r="B52" s="6">
        <v>2</v>
      </c>
      <c r="C52" s="13" t="s">
        <v>1401</v>
      </c>
      <c r="D52" s="5">
        <v>160000</v>
      </c>
    </row>
    <row r="53" spans="1:4" x14ac:dyDescent="0.25">
      <c r="A53" s="6">
        <v>9</v>
      </c>
      <c r="B53" s="6">
        <v>1</v>
      </c>
      <c r="C53" s="13" t="s">
        <v>1402</v>
      </c>
      <c r="D53" s="5">
        <v>100000</v>
      </c>
    </row>
    <row r="54" spans="1:4" x14ac:dyDescent="0.25">
      <c r="A54" s="6">
        <v>10</v>
      </c>
      <c r="B54" s="6">
        <v>1</v>
      </c>
      <c r="C54" s="2" t="s">
        <v>142</v>
      </c>
      <c r="D54" s="5">
        <v>200000</v>
      </c>
    </row>
    <row r="55" spans="1:4" x14ac:dyDescent="0.25">
      <c r="A55" s="190" t="s">
        <v>183</v>
      </c>
      <c r="B55" s="190"/>
      <c r="C55" s="190"/>
      <c r="D55" s="29">
        <f>SUM(D46:D54)</f>
        <v>2432000</v>
      </c>
    </row>
    <row r="56" spans="1:4" x14ac:dyDescent="0.25">
      <c r="A56" s="247"/>
      <c r="B56" s="248"/>
      <c r="C56" s="248"/>
      <c r="D56" s="249"/>
    </row>
    <row r="57" spans="1:4" x14ac:dyDescent="0.25">
      <c r="A57" s="233" t="s">
        <v>1458</v>
      </c>
      <c r="B57" s="233"/>
      <c r="C57" s="233"/>
      <c r="D57" s="64">
        <f>D20+D36+D28+D55</f>
        <v>11204000</v>
      </c>
    </row>
  </sheetData>
  <mergeCells count="18">
    <mergeCell ref="A57:C57"/>
    <mergeCell ref="A24:D24"/>
    <mergeCell ref="A20:C20"/>
    <mergeCell ref="A28:C28"/>
    <mergeCell ref="A32:D32"/>
    <mergeCell ref="A38:C38"/>
    <mergeCell ref="A56:D56"/>
    <mergeCell ref="A44:D44"/>
    <mergeCell ref="A55:C55"/>
    <mergeCell ref="H1:K7"/>
    <mergeCell ref="H8:J8"/>
    <mergeCell ref="H9:J9"/>
    <mergeCell ref="H10:K10"/>
    <mergeCell ref="A36:C36"/>
    <mergeCell ref="A1:D7"/>
    <mergeCell ref="A8:C8"/>
    <mergeCell ref="A9:C9"/>
    <mergeCell ref="A10:D10"/>
  </mergeCells>
  <pageMargins left="0.7" right="0.7" top="0.75" bottom="0.75" header="0.3" footer="0.3"/>
  <pageSetup orientation="portrait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87CE6-BF84-4D51-836A-1ADAA77BCA3A}">
  <dimension ref="A1:M31"/>
  <sheetViews>
    <sheetView topLeftCell="C19" zoomScaleNormal="100" workbookViewId="0">
      <selection activeCell="K29" sqref="K29"/>
    </sheetView>
  </sheetViews>
  <sheetFormatPr defaultRowHeight="15" x14ac:dyDescent="0.25"/>
  <cols>
    <col min="3" max="3" width="46.28515625" customWidth="1"/>
    <col min="4" max="4" width="14.7109375" customWidth="1"/>
    <col min="6" max="6" width="10.85546875" customWidth="1"/>
    <col min="7" max="7" width="11.85546875" customWidth="1"/>
    <col min="8" max="8" width="43.28515625" customWidth="1"/>
    <col min="9" max="9" width="16.85546875" customWidth="1"/>
  </cols>
  <sheetData>
    <row r="1" spans="1:13" x14ac:dyDescent="0.25">
      <c r="A1" s="170"/>
      <c r="B1" s="170"/>
      <c r="C1" s="170"/>
      <c r="D1" s="170"/>
      <c r="F1" s="170"/>
      <c r="G1" s="170"/>
      <c r="H1" s="170"/>
      <c r="I1" s="170"/>
    </row>
    <row r="2" spans="1:13" x14ac:dyDescent="0.25">
      <c r="A2" s="170"/>
      <c r="B2" s="170"/>
      <c r="C2" s="170"/>
      <c r="D2" s="170"/>
      <c r="F2" s="170"/>
      <c r="G2" s="170"/>
      <c r="H2" s="170"/>
      <c r="I2" s="170"/>
    </row>
    <row r="3" spans="1:13" x14ac:dyDescent="0.25">
      <c r="A3" s="170"/>
      <c r="B3" s="170"/>
      <c r="C3" s="170"/>
      <c r="D3" s="170"/>
      <c r="F3" s="170"/>
      <c r="G3" s="170"/>
      <c r="H3" s="170"/>
      <c r="I3" s="170"/>
    </row>
    <row r="4" spans="1:13" x14ac:dyDescent="0.25">
      <c r="A4" s="170"/>
      <c r="B4" s="170"/>
      <c r="C4" s="170"/>
      <c r="D4" s="170"/>
      <c r="F4" s="170"/>
      <c r="G4" s="170"/>
      <c r="H4" s="170"/>
      <c r="I4" s="170"/>
    </row>
    <row r="5" spans="1:13" x14ac:dyDescent="0.25">
      <c r="A5" s="170"/>
      <c r="B5" s="170"/>
      <c r="C5" s="170"/>
      <c r="D5" s="170"/>
      <c r="F5" s="170"/>
      <c r="G5" s="170"/>
      <c r="H5" s="170"/>
      <c r="I5" s="170"/>
    </row>
    <row r="6" spans="1:13" x14ac:dyDescent="0.25">
      <c r="A6" s="170"/>
      <c r="B6" s="170"/>
      <c r="C6" s="170"/>
      <c r="D6" s="170"/>
      <c r="F6" s="170"/>
      <c r="G6" s="170"/>
      <c r="H6" s="170"/>
      <c r="I6" s="170"/>
    </row>
    <row r="7" spans="1:13" x14ac:dyDescent="0.25">
      <c r="A7" s="170"/>
      <c r="B7" s="170"/>
      <c r="C7" s="170"/>
      <c r="D7" s="170"/>
      <c r="F7" s="170"/>
      <c r="G7" s="170"/>
      <c r="H7" s="170"/>
      <c r="I7" s="170"/>
    </row>
    <row r="8" spans="1:13" x14ac:dyDescent="0.25">
      <c r="A8" s="211" t="s">
        <v>1050</v>
      </c>
      <c r="B8" s="212"/>
      <c r="C8" s="212"/>
      <c r="D8" s="90" t="s">
        <v>766</v>
      </c>
      <c r="F8" s="188" t="s">
        <v>1051</v>
      </c>
      <c r="G8" s="188"/>
      <c r="H8" s="188"/>
      <c r="I8" s="90" t="s">
        <v>766</v>
      </c>
    </row>
    <row r="9" spans="1:13" x14ac:dyDescent="0.25">
      <c r="A9" s="211" t="s">
        <v>765</v>
      </c>
      <c r="B9" s="212"/>
      <c r="C9" s="216"/>
      <c r="D9" s="90" t="s">
        <v>768</v>
      </c>
      <c r="F9" s="188" t="s">
        <v>1054</v>
      </c>
      <c r="G9" s="188"/>
      <c r="H9" s="188"/>
      <c r="I9" s="90" t="s">
        <v>288</v>
      </c>
    </row>
    <row r="10" spans="1:13" x14ac:dyDescent="0.25">
      <c r="A10" s="213" t="s">
        <v>767</v>
      </c>
      <c r="B10" s="214"/>
      <c r="C10" s="214"/>
      <c r="D10" s="215"/>
      <c r="F10" s="189" t="s">
        <v>1065</v>
      </c>
      <c r="G10" s="189"/>
      <c r="H10" s="189"/>
      <c r="I10" s="189"/>
    </row>
    <row r="11" spans="1:13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F11" s="44" t="s">
        <v>14</v>
      </c>
      <c r="G11" s="44" t="s">
        <v>179</v>
      </c>
      <c r="H11" s="44" t="s">
        <v>110</v>
      </c>
      <c r="I11" s="45" t="s">
        <v>0</v>
      </c>
    </row>
    <row r="12" spans="1:13" x14ac:dyDescent="0.25">
      <c r="A12" s="6">
        <v>1</v>
      </c>
      <c r="B12" s="6">
        <v>1</v>
      </c>
      <c r="C12" s="2" t="s">
        <v>769</v>
      </c>
      <c r="D12" s="5">
        <v>210000</v>
      </c>
      <c r="F12" s="6">
        <v>1</v>
      </c>
      <c r="G12" s="6">
        <v>1</v>
      </c>
      <c r="H12" s="2" t="s">
        <v>1055</v>
      </c>
      <c r="I12" s="20">
        <v>320000</v>
      </c>
      <c r="L12">
        <v>263000</v>
      </c>
    </row>
    <row r="13" spans="1:13" x14ac:dyDescent="0.25">
      <c r="A13" s="6">
        <v>2</v>
      </c>
      <c r="B13" s="6">
        <v>1</v>
      </c>
      <c r="C13" s="2" t="s">
        <v>770</v>
      </c>
      <c r="D13" s="5">
        <v>250000</v>
      </c>
      <c r="F13" s="6">
        <v>2</v>
      </c>
      <c r="G13" s="6">
        <v>1</v>
      </c>
      <c r="H13" s="2" t="s">
        <v>1067</v>
      </c>
      <c r="I13" s="20">
        <v>150000</v>
      </c>
      <c r="L13">
        <v>100000</v>
      </c>
      <c r="M13" t="s">
        <v>53</v>
      </c>
    </row>
    <row r="14" spans="1:13" x14ac:dyDescent="0.25">
      <c r="A14" s="6">
        <v>3</v>
      </c>
      <c r="B14" s="6">
        <v>1</v>
      </c>
      <c r="C14" s="2" t="s">
        <v>771</v>
      </c>
      <c r="D14" s="5">
        <v>20000</v>
      </c>
      <c r="F14" s="6">
        <v>3</v>
      </c>
      <c r="G14" s="6">
        <v>1</v>
      </c>
      <c r="H14" s="2" t="s">
        <v>1068</v>
      </c>
      <c r="I14" s="20">
        <v>140000</v>
      </c>
    </row>
    <row r="15" spans="1:13" x14ac:dyDescent="0.25">
      <c r="A15" s="6">
        <v>4</v>
      </c>
      <c r="B15" s="6">
        <v>1</v>
      </c>
      <c r="C15" s="2" t="s">
        <v>335</v>
      </c>
      <c r="D15" s="5">
        <v>50000</v>
      </c>
      <c r="F15" s="6">
        <v>4</v>
      </c>
      <c r="G15" s="6">
        <v>1</v>
      </c>
      <c r="H15" s="2" t="s">
        <v>1069</v>
      </c>
      <c r="I15" s="20">
        <v>0</v>
      </c>
      <c r="L15">
        <v>25000</v>
      </c>
    </row>
    <row r="16" spans="1:13" x14ac:dyDescent="0.25">
      <c r="A16" s="6">
        <v>5</v>
      </c>
      <c r="B16" s="6">
        <v>2</v>
      </c>
      <c r="C16" s="2" t="s">
        <v>780</v>
      </c>
      <c r="D16" s="5">
        <v>20000</v>
      </c>
      <c r="F16" s="6">
        <v>5</v>
      </c>
      <c r="G16" s="6">
        <v>1</v>
      </c>
      <c r="H16" s="2" t="s">
        <v>1053</v>
      </c>
      <c r="I16" s="20">
        <v>0</v>
      </c>
      <c r="L16">
        <v>17500</v>
      </c>
    </row>
    <row r="17" spans="1:12" x14ac:dyDescent="0.25">
      <c r="A17" s="6">
        <v>6</v>
      </c>
      <c r="B17" s="6">
        <v>1</v>
      </c>
      <c r="C17" s="2" t="s">
        <v>781</v>
      </c>
      <c r="D17" s="5">
        <v>150000</v>
      </c>
      <c r="F17" s="6">
        <v>6</v>
      </c>
      <c r="G17" s="92">
        <v>1</v>
      </c>
      <c r="H17" s="96" t="s">
        <v>771</v>
      </c>
      <c r="I17" s="135">
        <v>0</v>
      </c>
      <c r="L17">
        <v>300000</v>
      </c>
    </row>
    <row r="18" spans="1:12" x14ac:dyDescent="0.25">
      <c r="A18" s="200" t="s">
        <v>183</v>
      </c>
      <c r="B18" s="200"/>
      <c r="C18" s="200"/>
      <c r="D18" s="29">
        <f>SUM(D12:D17)</f>
        <v>700000</v>
      </c>
      <c r="F18" s="6">
        <v>7</v>
      </c>
      <c r="G18" s="92">
        <v>1</v>
      </c>
      <c r="H18" s="96" t="s">
        <v>1066</v>
      </c>
      <c r="I18" s="135">
        <v>30000</v>
      </c>
      <c r="L18">
        <f>SUM(L12:L17)</f>
        <v>705500</v>
      </c>
    </row>
    <row r="19" spans="1:12" x14ac:dyDescent="0.25">
      <c r="A19" s="243" t="s">
        <v>747</v>
      </c>
      <c r="B19" s="243"/>
      <c r="C19" s="243"/>
      <c r="D19" s="243"/>
      <c r="F19" s="6">
        <v>8</v>
      </c>
      <c r="G19" s="92">
        <v>1</v>
      </c>
      <c r="H19" s="96" t="s">
        <v>1064</v>
      </c>
      <c r="I19" s="135">
        <v>25000</v>
      </c>
    </row>
    <row r="20" spans="1:12" x14ac:dyDescent="0.25">
      <c r="F20" s="6">
        <v>9</v>
      </c>
      <c r="G20" s="92">
        <v>1</v>
      </c>
      <c r="H20" s="96" t="s">
        <v>1071</v>
      </c>
      <c r="I20" s="135">
        <v>0</v>
      </c>
      <c r="J20" s="4"/>
    </row>
    <row r="21" spans="1:12" ht="30" x14ac:dyDescent="0.25">
      <c r="F21" s="6">
        <v>10</v>
      </c>
      <c r="G21" s="92">
        <v>1</v>
      </c>
      <c r="H21" s="118" t="s">
        <v>1052</v>
      </c>
      <c r="I21" s="113">
        <v>500000</v>
      </c>
    </row>
    <row r="22" spans="1:12" ht="15" customHeight="1" x14ac:dyDescent="0.25">
      <c r="F22" s="190" t="s">
        <v>183</v>
      </c>
      <c r="G22" s="190"/>
      <c r="H22" s="190"/>
      <c r="I22" s="29">
        <f>SUM(I12:I21)</f>
        <v>1165000</v>
      </c>
    </row>
    <row r="23" spans="1:12" x14ac:dyDescent="0.25">
      <c r="C23" s="77" t="s">
        <v>0</v>
      </c>
      <c r="D23" s="43">
        <f>I22</f>
        <v>1165000</v>
      </c>
      <c r="F23" s="256" t="s">
        <v>1070</v>
      </c>
      <c r="G23" s="256"/>
      <c r="H23" s="256"/>
      <c r="I23" s="256"/>
    </row>
    <row r="24" spans="1:12" ht="15" customHeight="1" x14ac:dyDescent="0.25">
      <c r="C24" s="77" t="s">
        <v>43</v>
      </c>
      <c r="D24" s="43" t="e">
        <f>#REF!</f>
        <v>#REF!</v>
      </c>
      <c r="F24" s="256"/>
      <c r="G24" s="256"/>
      <c r="H24" s="256"/>
      <c r="I24" s="256"/>
    </row>
    <row r="25" spans="1:12" x14ac:dyDescent="0.25">
      <c r="C25" s="72" t="s">
        <v>148</v>
      </c>
      <c r="D25" s="73" t="e">
        <f>D24-D23</f>
        <v>#REF!</v>
      </c>
      <c r="F25" s="256"/>
      <c r="G25" s="256"/>
      <c r="H25" s="256"/>
      <c r="I25" s="256"/>
    </row>
    <row r="26" spans="1:12" x14ac:dyDescent="0.25">
      <c r="F26" s="256"/>
      <c r="G26" s="256"/>
      <c r="H26" s="256"/>
      <c r="I26" s="256"/>
    </row>
    <row r="27" spans="1:12" x14ac:dyDescent="0.25">
      <c r="F27" s="233" t="s">
        <v>1074</v>
      </c>
      <c r="G27" s="233"/>
      <c r="H27" s="233"/>
      <c r="I27" s="64">
        <v>300000</v>
      </c>
    </row>
    <row r="28" spans="1:12" x14ac:dyDescent="0.25">
      <c r="F28" s="190" t="s">
        <v>206</v>
      </c>
      <c r="G28" s="190"/>
      <c r="H28" s="190"/>
      <c r="I28" s="29">
        <f>I22-I27</f>
        <v>865000</v>
      </c>
    </row>
    <row r="29" spans="1:12" x14ac:dyDescent="0.25">
      <c r="F29" s="233" t="s">
        <v>1154</v>
      </c>
      <c r="G29" s="233"/>
      <c r="H29" s="233"/>
      <c r="I29" s="64">
        <v>500000</v>
      </c>
    </row>
    <row r="30" spans="1:12" x14ac:dyDescent="0.25">
      <c r="F30" s="190" t="s">
        <v>206</v>
      </c>
      <c r="G30" s="190"/>
      <c r="H30" s="190"/>
      <c r="I30" s="29">
        <f>I28-I29</f>
        <v>365000</v>
      </c>
    </row>
    <row r="31" spans="1:12" x14ac:dyDescent="0.25">
      <c r="I31" s="4"/>
    </row>
  </sheetData>
  <mergeCells count="16">
    <mergeCell ref="A19:D19"/>
    <mergeCell ref="F22:H22"/>
    <mergeCell ref="A1:D7"/>
    <mergeCell ref="A8:C8"/>
    <mergeCell ref="A9:C9"/>
    <mergeCell ref="A10:D10"/>
    <mergeCell ref="A18:C18"/>
    <mergeCell ref="F30:H30"/>
    <mergeCell ref="F1:I7"/>
    <mergeCell ref="F8:H8"/>
    <mergeCell ref="F9:H9"/>
    <mergeCell ref="F10:I10"/>
    <mergeCell ref="F29:H29"/>
    <mergeCell ref="F27:H27"/>
    <mergeCell ref="F28:H28"/>
    <mergeCell ref="F23:I26"/>
  </mergeCells>
  <pageMargins left="0.7" right="0.7" top="0.75" bottom="0.75" header="0.3" footer="0.3"/>
  <pageSetup orientation="portrait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43EF2-6D93-49F1-AEA5-488792CDDFAE}">
  <dimension ref="B1:L49"/>
  <sheetViews>
    <sheetView topLeftCell="A3" workbookViewId="0">
      <selection activeCell="D23" sqref="D23"/>
    </sheetView>
  </sheetViews>
  <sheetFormatPr defaultRowHeight="15" x14ac:dyDescent="0.25"/>
  <cols>
    <col min="1" max="1" width="3.7109375" customWidth="1"/>
    <col min="4" max="4" width="42.42578125" customWidth="1"/>
    <col min="5" max="5" width="16.140625" customWidth="1"/>
    <col min="11" max="11" width="41.7109375" customWidth="1"/>
    <col min="12" max="12" width="13.42578125" style="82" customWidth="1"/>
  </cols>
  <sheetData>
    <row r="1" spans="2:12" x14ac:dyDescent="0.25">
      <c r="B1" s="170"/>
      <c r="C1" s="170"/>
      <c r="D1" s="170"/>
      <c r="E1" s="170"/>
      <c r="I1" s="170"/>
      <c r="J1" s="170"/>
      <c r="K1" s="170"/>
      <c r="L1" s="170"/>
    </row>
    <row r="2" spans="2:12" x14ac:dyDescent="0.25">
      <c r="B2" s="170"/>
      <c r="C2" s="170"/>
      <c r="D2" s="170"/>
      <c r="E2" s="170"/>
      <c r="I2" s="170"/>
      <c r="J2" s="170"/>
      <c r="K2" s="170"/>
      <c r="L2" s="170"/>
    </row>
    <row r="3" spans="2:12" x14ac:dyDescent="0.25">
      <c r="B3" s="170"/>
      <c r="C3" s="170"/>
      <c r="D3" s="170"/>
      <c r="E3" s="170"/>
      <c r="I3" s="170"/>
      <c r="J3" s="170"/>
      <c r="K3" s="170"/>
      <c r="L3" s="170"/>
    </row>
    <row r="4" spans="2:12" x14ac:dyDescent="0.25">
      <c r="B4" s="170"/>
      <c r="C4" s="170"/>
      <c r="D4" s="170"/>
      <c r="E4" s="170"/>
      <c r="I4" s="170"/>
      <c r="J4" s="170"/>
      <c r="K4" s="170"/>
      <c r="L4" s="170"/>
    </row>
    <row r="5" spans="2:12" x14ac:dyDescent="0.25">
      <c r="B5" s="170"/>
      <c r="C5" s="170"/>
      <c r="D5" s="170"/>
      <c r="E5" s="170"/>
      <c r="I5" s="170"/>
      <c r="J5" s="170"/>
      <c r="K5" s="170"/>
      <c r="L5" s="170"/>
    </row>
    <row r="6" spans="2:12" x14ac:dyDescent="0.25">
      <c r="B6" s="170"/>
      <c r="C6" s="170"/>
      <c r="D6" s="170"/>
      <c r="E6" s="170"/>
      <c r="I6" s="170"/>
      <c r="J6" s="170"/>
      <c r="K6" s="170"/>
      <c r="L6" s="170"/>
    </row>
    <row r="7" spans="2:12" x14ac:dyDescent="0.25">
      <c r="B7" s="170"/>
      <c r="C7" s="170"/>
      <c r="D7" s="170"/>
      <c r="E7" s="170"/>
      <c r="I7" s="170"/>
      <c r="J7" s="170"/>
      <c r="K7" s="170"/>
      <c r="L7" s="170"/>
    </row>
    <row r="8" spans="2:12" x14ac:dyDescent="0.25">
      <c r="B8" s="211" t="s">
        <v>895</v>
      </c>
      <c r="C8" s="212"/>
      <c r="D8" s="212"/>
      <c r="E8" s="76"/>
      <c r="I8" s="211" t="s">
        <v>895</v>
      </c>
      <c r="J8" s="212"/>
      <c r="K8" s="212"/>
      <c r="L8" s="35"/>
    </row>
    <row r="9" spans="2:12" x14ac:dyDescent="0.25">
      <c r="B9" s="211" t="s">
        <v>913</v>
      </c>
      <c r="C9" s="212"/>
      <c r="D9" s="216"/>
      <c r="E9" s="76" t="s">
        <v>953</v>
      </c>
      <c r="I9" s="211" t="s">
        <v>913</v>
      </c>
      <c r="J9" s="212"/>
      <c r="K9" s="216"/>
      <c r="L9" s="35"/>
    </row>
    <row r="10" spans="2:12" x14ac:dyDescent="0.25">
      <c r="B10" s="213" t="s">
        <v>1151</v>
      </c>
      <c r="C10" s="214"/>
      <c r="D10" s="214"/>
      <c r="E10" s="215"/>
      <c r="I10" s="213" t="s">
        <v>954</v>
      </c>
      <c r="J10" s="214"/>
      <c r="K10" s="214"/>
      <c r="L10" s="215"/>
    </row>
    <row r="11" spans="2:12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I11" s="44" t="s">
        <v>14</v>
      </c>
      <c r="J11" s="44" t="s">
        <v>179</v>
      </c>
      <c r="K11" s="44" t="s">
        <v>110</v>
      </c>
      <c r="L11" s="136" t="s">
        <v>111</v>
      </c>
    </row>
    <row r="12" spans="2:12" x14ac:dyDescent="0.25">
      <c r="B12" s="6">
        <v>1</v>
      </c>
      <c r="C12" s="6">
        <v>4</v>
      </c>
      <c r="D12" s="2" t="s">
        <v>963</v>
      </c>
      <c r="E12" s="20">
        <v>400000</v>
      </c>
      <c r="G12" t="s">
        <v>53</v>
      </c>
      <c r="I12" s="6">
        <v>1</v>
      </c>
      <c r="J12" s="6">
        <v>1</v>
      </c>
      <c r="K12" s="2" t="s">
        <v>961</v>
      </c>
      <c r="L12" s="20">
        <v>230000</v>
      </c>
    </row>
    <row r="13" spans="2:12" x14ac:dyDescent="0.25">
      <c r="B13" s="6">
        <v>2</v>
      </c>
      <c r="C13" s="6">
        <v>4</v>
      </c>
      <c r="D13" s="2" t="s">
        <v>964</v>
      </c>
      <c r="E13" s="20">
        <v>700000</v>
      </c>
      <c r="I13" s="6">
        <v>2</v>
      </c>
      <c r="J13" s="6">
        <v>1</v>
      </c>
      <c r="K13" s="2" t="s">
        <v>962</v>
      </c>
      <c r="L13" s="20">
        <v>35500</v>
      </c>
    </row>
    <row r="14" spans="2:12" x14ac:dyDescent="0.25">
      <c r="B14" s="6">
        <v>3</v>
      </c>
      <c r="C14" s="6">
        <v>4</v>
      </c>
      <c r="D14" s="2" t="s">
        <v>965</v>
      </c>
      <c r="E14" s="20">
        <v>398000</v>
      </c>
      <c r="I14" s="6">
        <v>3</v>
      </c>
      <c r="J14" s="6">
        <v>4</v>
      </c>
      <c r="K14" s="2" t="s">
        <v>963</v>
      </c>
      <c r="L14" s="20">
        <v>200000</v>
      </c>
    </row>
    <row r="15" spans="2:12" x14ac:dyDescent="0.25">
      <c r="B15" s="6">
        <v>4</v>
      </c>
      <c r="C15" s="6">
        <v>4</v>
      </c>
      <c r="D15" s="2" t="s">
        <v>966</v>
      </c>
      <c r="E15" s="20">
        <v>420000</v>
      </c>
      <c r="I15" s="6">
        <v>4</v>
      </c>
      <c r="J15" s="6">
        <v>4</v>
      </c>
      <c r="K15" s="2" t="s">
        <v>964</v>
      </c>
      <c r="L15" s="20">
        <v>500000</v>
      </c>
    </row>
    <row r="16" spans="2:12" x14ac:dyDescent="0.25">
      <c r="B16" s="6">
        <v>5</v>
      </c>
      <c r="C16" s="6">
        <v>4</v>
      </c>
      <c r="D16" s="2" t="s">
        <v>967</v>
      </c>
      <c r="E16" s="20">
        <v>364000</v>
      </c>
      <c r="I16" s="6">
        <v>5</v>
      </c>
      <c r="J16" s="6">
        <v>4</v>
      </c>
      <c r="K16" s="2" t="s">
        <v>965</v>
      </c>
      <c r="L16" s="20">
        <v>280000</v>
      </c>
    </row>
    <row r="17" spans="2:12" x14ac:dyDescent="0.25">
      <c r="B17" s="6">
        <v>6</v>
      </c>
      <c r="C17" s="6">
        <v>2</v>
      </c>
      <c r="D17" s="2" t="s">
        <v>1177</v>
      </c>
      <c r="E17" s="20">
        <v>200000</v>
      </c>
      <c r="I17" s="6">
        <v>6</v>
      </c>
      <c r="J17" s="6">
        <v>4</v>
      </c>
      <c r="K17" s="2" t="s">
        <v>966</v>
      </c>
      <c r="L17" s="20">
        <v>300000</v>
      </c>
    </row>
    <row r="18" spans="2:12" x14ac:dyDescent="0.25">
      <c r="B18" s="6">
        <v>7</v>
      </c>
      <c r="C18" s="6">
        <v>2</v>
      </c>
      <c r="D18" s="2" t="s">
        <v>1016</v>
      </c>
      <c r="E18" s="20">
        <v>350000</v>
      </c>
      <c r="I18" s="6">
        <v>7</v>
      </c>
      <c r="J18" s="6">
        <v>4</v>
      </c>
      <c r="K18" s="2" t="s">
        <v>967</v>
      </c>
      <c r="L18" s="20">
        <v>260000</v>
      </c>
    </row>
    <row r="19" spans="2:12" x14ac:dyDescent="0.25">
      <c r="B19" s="6">
        <v>8</v>
      </c>
      <c r="C19" s="6">
        <v>1</v>
      </c>
      <c r="D19" s="2" t="s">
        <v>1011</v>
      </c>
      <c r="E19" s="20">
        <v>112000</v>
      </c>
      <c r="I19" s="6">
        <v>8</v>
      </c>
      <c r="J19" s="6">
        <v>2</v>
      </c>
      <c r="K19" s="2" t="s">
        <v>968</v>
      </c>
      <c r="L19" s="20">
        <v>100000</v>
      </c>
    </row>
    <row r="20" spans="2:12" x14ac:dyDescent="0.25">
      <c r="B20" s="6">
        <v>9</v>
      </c>
      <c r="C20" s="6">
        <v>4</v>
      </c>
      <c r="D20" s="2" t="s">
        <v>1018</v>
      </c>
      <c r="E20" s="20">
        <v>420000</v>
      </c>
      <c r="I20" s="6">
        <v>9</v>
      </c>
      <c r="J20" s="6">
        <v>2</v>
      </c>
      <c r="K20" s="2" t="s">
        <v>1016</v>
      </c>
      <c r="L20" s="20">
        <v>240000</v>
      </c>
    </row>
    <row r="21" spans="2:12" x14ac:dyDescent="0.25">
      <c r="B21" s="6">
        <v>10</v>
      </c>
      <c r="C21" s="6">
        <v>2</v>
      </c>
      <c r="D21" s="2" t="s">
        <v>1017</v>
      </c>
      <c r="E21" s="20">
        <v>130000</v>
      </c>
      <c r="I21" s="6">
        <v>10</v>
      </c>
      <c r="J21" s="6">
        <v>1</v>
      </c>
      <c r="K21" s="2" t="s">
        <v>1011</v>
      </c>
      <c r="L21" s="20">
        <v>80000</v>
      </c>
    </row>
    <row r="22" spans="2:12" x14ac:dyDescent="0.25">
      <c r="B22" s="6">
        <v>11</v>
      </c>
      <c r="C22" s="6">
        <v>2</v>
      </c>
      <c r="D22" s="2" t="s">
        <v>1058</v>
      </c>
      <c r="E22" s="20">
        <v>750000</v>
      </c>
      <c r="I22" s="6">
        <v>11</v>
      </c>
      <c r="J22" s="6">
        <v>4</v>
      </c>
      <c r="K22" s="2" t="s">
        <v>1018</v>
      </c>
      <c r="L22" s="20">
        <v>300000</v>
      </c>
    </row>
    <row r="23" spans="2:12" x14ac:dyDescent="0.25">
      <c r="B23" s="6">
        <v>12</v>
      </c>
      <c r="C23" s="6">
        <v>2</v>
      </c>
      <c r="D23" s="2" t="s">
        <v>1059</v>
      </c>
      <c r="E23" s="20">
        <v>140000</v>
      </c>
      <c r="I23" s="6">
        <v>12</v>
      </c>
      <c r="J23" s="6">
        <v>2</v>
      </c>
      <c r="K23" s="2" t="s">
        <v>1017</v>
      </c>
      <c r="L23" s="20">
        <v>80000</v>
      </c>
    </row>
    <row r="24" spans="2:12" x14ac:dyDescent="0.25">
      <c r="B24" s="6">
        <v>13</v>
      </c>
      <c r="C24" s="6">
        <v>2</v>
      </c>
      <c r="D24" s="2" t="s">
        <v>1059</v>
      </c>
      <c r="E24" s="20">
        <v>125000</v>
      </c>
      <c r="I24" s="6">
        <v>13</v>
      </c>
      <c r="J24" s="6">
        <v>1</v>
      </c>
      <c r="K24" s="2" t="s">
        <v>1015</v>
      </c>
      <c r="L24" s="20"/>
    </row>
    <row r="25" spans="2:12" x14ac:dyDescent="0.25">
      <c r="B25" s="6">
        <v>14</v>
      </c>
      <c r="C25" s="6">
        <v>1</v>
      </c>
      <c r="D25" s="2" t="s">
        <v>1060</v>
      </c>
      <c r="E25" s="20">
        <v>140000</v>
      </c>
      <c r="I25" s="6">
        <v>14</v>
      </c>
      <c r="J25" s="6">
        <v>2</v>
      </c>
      <c r="K25" s="2" t="s">
        <v>1058</v>
      </c>
      <c r="L25" s="20">
        <v>500000</v>
      </c>
    </row>
    <row r="26" spans="2:12" x14ac:dyDescent="0.25">
      <c r="B26" s="6">
        <v>15</v>
      </c>
      <c r="C26" s="6">
        <v>1</v>
      </c>
      <c r="D26" s="2" t="s">
        <v>1061</v>
      </c>
      <c r="E26" s="20">
        <v>190000</v>
      </c>
      <c r="I26" s="6">
        <v>15</v>
      </c>
      <c r="J26" s="6">
        <v>2</v>
      </c>
      <c r="K26" s="2" t="s">
        <v>1059</v>
      </c>
      <c r="L26" s="20">
        <v>36000</v>
      </c>
    </row>
    <row r="27" spans="2:12" x14ac:dyDescent="0.25">
      <c r="B27" s="6">
        <v>16</v>
      </c>
      <c r="C27" s="6">
        <v>2</v>
      </c>
      <c r="D27" s="2" t="s">
        <v>660</v>
      </c>
      <c r="E27" s="20">
        <v>100000</v>
      </c>
      <c r="I27" s="6">
        <v>16</v>
      </c>
      <c r="J27" s="6">
        <v>2</v>
      </c>
      <c r="K27" s="2" t="s">
        <v>1059</v>
      </c>
      <c r="L27" s="20">
        <v>40000</v>
      </c>
    </row>
    <row r="28" spans="2:12" x14ac:dyDescent="0.25">
      <c r="B28" s="6">
        <v>17</v>
      </c>
      <c r="C28" s="6">
        <v>2</v>
      </c>
      <c r="D28" s="2" t="s">
        <v>659</v>
      </c>
      <c r="E28" s="20">
        <v>160000</v>
      </c>
      <c r="I28" s="6">
        <v>17</v>
      </c>
      <c r="J28" s="6">
        <v>1</v>
      </c>
      <c r="K28" s="2" t="s">
        <v>1060</v>
      </c>
      <c r="L28" s="20">
        <v>70000</v>
      </c>
    </row>
    <row r="29" spans="2:12" x14ac:dyDescent="0.25">
      <c r="B29" s="6">
        <v>18</v>
      </c>
      <c r="C29" s="6">
        <v>2</v>
      </c>
      <c r="D29" s="2" t="s">
        <v>8</v>
      </c>
      <c r="E29" s="20">
        <v>1260000</v>
      </c>
      <c r="I29" s="6">
        <v>18</v>
      </c>
      <c r="J29" s="6">
        <v>1</v>
      </c>
      <c r="K29" s="2" t="s">
        <v>1061</v>
      </c>
      <c r="L29" s="20">
        <v>95000</v>
      </c>
    </row>
    <row r="30" spans="2:12" x14ac:dyDescent="0.25">
      <c r="B30" s="6">
        <v>19</v>
      </c>
      <c r="C30" s="6">
        <v>2</v>
      </c>
      <c r="D30" s="2" t="s">
        <v>7</v>
      </c>
      <c r="E30" s="20">
        <v>300000</v>
      </c>
      <c r="I30" s="6">
        <v>19</v>
      </c>
      <c r="J30" s="6">
        <v>2</v>
      </c>
      <c r="K30" s="2" t="s">
        <v>660</v>
      </c>
      <c r="L30" s="20">
        <v>50000</v>
      </c>
    </row>
    <row r="31" spans="2:12" x14ac:dyDescent="0.25">
      <c r="B31" s="6">
        <v>20</v>
      </c>
      <c r="C31" s="6">
        <v>2</v>
      </c>
      <c r="D31" s="2" t="s">
        <v>1062</v>
      </c>
      <c r="E31" s="20">
        <v>230000</v>
      </c>
      <c r="I31" s="6">
        <v>20</v>
      </c>
      <c r="J31" s="6">
        <v>2</v>
      </c>
      <c r="K31" s="2" t="s">
        <v>659</v>
      </c>
      <c r="L31" s="20">
        <v>80000</v>
      </c>
    </row>
    <row r="32" spans="2:12" x14ac:dyDescent="0.25">
      <c r="B32" s="6">
        <v>21</v>
      </c>
      <c r="C32" s="6">
        <v>1</v>
      </c>
      <c r="D32" s="2" t="s">
        <v>1226</v>
      </c>
      <c r="E32" s="20">
        <v>180000</v>
      </c>
      <c r="I32" s="6">
        <v>21</v>
      </c>
      <c r="J32" s="6">
        <v>2</v>
      </c>
      <c r="K32" s="2" t="s">
        <v>8</v>
      </c>
      <c r="L32" s="20">
        <v>900000</v>
      </c>
    </row>
    <row r="33" spans="2:12" x14ac:dyDescent="0.25">
      <c r="B33" s="6">
        <v>22</v>
      </c>
      <c r="C33" s="6" t="s">
        <v>1091</v>
      </c>
      <c r="D33" s="2" t="s">
        <v>1098</v>
      </c>
      <c r="E33" s="20">
        <v>1137000</v>
      </c>
      <c r="I33" s="6">
        <v>22</v>
      </c>
      <c r="J33" s="6">
        <v>2</v>
      </c>
      <c r="K33" s="2" t="s">
        <v>7</v>
      </c>
      <c r="L33" s="20">
        <v>140000</v>
      </c>
    </row>
    <row r="34" spans="2:12" x14ac:dyDescent="0.25">
      <c r="B34" s="6">
        <v>23</v>
      </c>
      <c r="C34" s="6">
        <v>1</v>
      </c>
      <c r="D34" s="2" t="s">
        <v>225</v>
      </c>
      <c r="E34" s="20">
        <v>120000</v>
      </c>
      <c r="I34" s="6">
        <v>23</v>
      </c>
      <c r="J34" s="6">
        <v>2</v>
      </c>
      <c r="K34" s="2" t="s">
        <v>1062</v>
      </c>
      <c r="L34" s="20">
        <v>110000</v>
      </c>
    </row>
    <row r="35" spans="2:12" x14ac:dyDescent="0.25">
      <c r="B35" s="6">
        <v>24</v>
      </c>
      <c r="C35" s="6">
        <v>1</v>
      </c>
      <c r="D35" s="2" t="s">
        <v>217</v>
      </c>
      <c r="E35" s="20">
        <v>180000</v>
      </c>
      <c r="I35" s="6">
        <v>24</v>
      </c>
      <c r="J35" s="6">
        <v>1</v>
      </c>
      <c r="K35" s="2" t="s">
        <v>645</v>
      </c>
      <c r="L35" s="20">
        <v>70000</v>
      </c>
    </row>
    <row r="36" spans="2:12" x14ac:dyDescent="0.25">
      <c r="B36" s="6">
        <v>25</v>
      </c>
      <c r="C36" s="6">
        <v>2</v>
      </c>
      <c r="D36" s="2" t="s">
        <v>1100</v>
      </c>
      <c r="E36" s="20">
        <v>300000</v>
      </c>
      <c r="I36" s="6">
        <v>25</v>
      </c>
      <c r="J36" s="6">
        <v>1</v>
      </c>
      <c r="K36" s="2" t="s">
        <v>1075</v>
      </c>
      <c r="L36" s="20">
        <v>550000</v>
      </c>
    </row>
    <row r="37" spans="2:12" x14ac:dyDescent="0.25">
      <c r="B37" s="6">
        <v>26</v>
      </c>
      <c r="C37" s="6" t="s">
        <v>1093</v>
      </c>
      <c r="D37" s="2" t="s">
        <v>1092</v>
      </c>
      <c r="E37" s="20">
        <v>1260000</v>
      </c>
      <c r="I37" s="6">
        <v>26</v>
      </c>
      <c r="J37" s="6" t="s">
        <v>1091</v>
      </c>
      <c r="K37" s="2" t="s">
        <v>1098</v>
      </c>
      <c r="L37" s="20">
        <v>758000</v>
      </c>
    </row>
    <row r="38" spans="2:12" x14ac:dyDescent="0.25">
      <c r="B38" s="6">
        <v>27</v>
      </c>
      <c r="C38" s="6">
        <v>1</v>
      </c>
      <c r="D38" s="2" t="s">
        <v>1182</v>
      </c>
      <c r="E38" s="20">
        <v>650000</v>
      </c>
      <c r="I38" s="6">
        <v>27</v>
      </c>
      <c r="J38" s="6">
        <v>1</v>
      </c>
      <c r="K38" s="2" t="s">
        <v>225</v>
      </c>
      <c r="L38" s="20">
        <v>57000</v>
      </c>
    </row>
    <row r="39" spans="2:12" x14ac:dyDescent="0.25">
      <c r="B39" s="6">
        <v>28</v>
      </c>
      <c r="C39" s="6">
        <v>1</v>
      </c>
      <c r="D39" s="2" t="s">
        <v>677</v>
      </c>
      <c r="E39" s="20">
        <v>2000000</v>
      </c>
      <c r="I39" s="6">
        <v>29</v>
      </c>
      <c r="J39" s="6">
        <v>1</v>
      </c>
      <c r="K39" s="2" t="s">
        <v>217</v>
      </c>
      <c r="L39" s="20">
        <v>118700</v>
      </c>
    </row>
    <row r="40" spans="2:12" x14ac:dyDescent="0.25">
      <c r="B40" s="233" t="s">
        <v>195</v>
      </c>
      <c r="C40" s="233"/>
      <c r="D40" s="233"/>
      <c r="E40" s="64">
        <f>SUM(E12:E39)</f>
        <v>12716000</v>
      </c>
      <c r="I40" s="6">
        <v>30</v>
      </c>
      <c r="J40" s="6">
        <v>2</v>
      </c>
      <c r="K40" s="2" t="s">
        <v>1100</v>
      </c>
      <c r="L40" s="20">
        <v>200000</v>
      </c>
    </row>
    <row r="41" spans="2:12" x14ac:dyDescent="0.25">
      <c r="B41" s="242" t="s">
        <v>998</v>
      </c>
      <c r="C41" s="242"/>
      <c r="D41" s="242"/>
      <c r="E41" s="242"/>
      <c r="I41" s="6">
        <v>31</v>
      </c>
      <c r="J41" s="6" t="s">
        <v>1093</v>
      </c>
      <c r="K41" s="2" t="s">
        <v>1092</v>
      </c>
      <c r="L41" s="20">
        <v>840000</v>
      </c>
    </row>
    <row r="42" spans="2:12" x14ac:dyDescent="0.25">
      <c r="I42" s="6">
        <v>32</v>
      </c>
      <c r="J42" s="6">
        <v>1</v>
      </c>
      <c r="K42" s="2" t="s">
        <v>1182</v>
      </c>
      <c r="L42" s="20">
        <v>500000</v>
      </c>
    </row>
    <row r="43" spans="2:12" x14ac:dyDescent="0.25">
      <c r="L43" s="82">
        <f>SUM(L12:L42)</f>
        <v>7720200</v>
      </c>
    </row>
    <row r="47" spans="2:12" x14ac:dyDescent="0.25">
      <c r="K47" s="142" t="s">
        <v>0</v>
      </c>
      <c r="L47" s="143">
        <f>L43</f>
        <v>7720200</v>
      </c>
    </row>
    <row r="48" spans="2:12" x14ac:dyDescent="0.25">
      <c r="K48" s="2" t="s">
        <v>1176</v>
      </c>
      <c r="L48" s="20">
        <f>E40</f>
        <v>12716000</v>
      </c>
    </row>
    <row r="49" spans="11:12" x14ac:dyDescent="0.25">
      <c r="K49" s="63" t="s">
        <v>492</v>
      </c>
      <c r="L49" s="126">
        <f>L48-L47</f>
        <v>4995800</v>
      </c>
    </row>
  </sheetData>
  <mergeCells count="10">
    <mergeCell ref="B41:E41"/>
    <mergeCell ref="I1:L7"/>
    <mergeCell ref="I8:K8"/>
    <mergeCell ref="I9:K9"/>
    <mergeCell ref="I10:L10"/>
    <mergeCell ref="B40:D40"/>
    <mergeCell ref="B1:E7"/>
    <mergeCell ref="B8:D8"/>
    <mergeCell ref="B9:D9"/>
    <mergeCell ref="B10:E10"/>
  </mergeCells>
  <pageMargins left="0.7" right="0.7" top="0.75" bottom="0.75" header="0.3" footer="0.3"/>
  <pageSetup orientation="portrait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7FE46-7B4F-4297-90C4-5EC2E62F7651}">
  <dimension ref="A1:J121"/>
  <sheetViews>
    <sheetView topLeftCell="A104" workbookViewId="0">
      <selection activeCell="G121" sqref="G121"/>
    </sheetView>
  </sheetViews>
  <sheetFormatPr defaultRowHeight="15" x14ac:dyDescent="0.25"/>
  <cols>
    <col min="1" max="1" width="8" customWidth="1"/>
    <col min="2" max="2" width="7.7109375" customWidth="1"/>
    <col min="3" max="3" width="52.140625" customWidth="1"/>
    <col min="4" max="4" width="14.85546875" customWidth="1"/>
    <col min="5" max="5" width="20.140625" customWidth="1"/>
    <col min="8" max="8" width="44.85546875" customWidth="1"/>
    <col min="9" max="9" width="18.28515625" customWidth="1"/>
  </cols>
  <sheetData>
    <row r="1" spans="2:4" x14ac:dyDescent="0.25">
      <c r="B1" s="170"/>
      <c r="C1" s="170"/>
      <c r="D1" s="170"/>
    </row>
    <row r="2" spans="2:4" x14ac:dyDescent="0.25">
      <c r="B2" s="170"/>
      <c r="C2" s="170"/>
      <c r="D2" s="170"/>
    </row>
    <row r="3" spans="2:4" x14ac:dyDescent="0.25">
      <c r="B3" s="170"/>
      <c r="C3" s="170"/>
      <c r="D3" s="170"/>
    </row>
    <row r="4" spans="2:4" x14ac:dyDescent="0.25">
      <c r="B4" s="170"/>
      <c r="C4" s="170"/>
      <c r="D4" s="170"/>
    </row>
    <row r="5" spans="2:4" x14ac:dyDescent="0.25">
      <c r="B5" s="170"/>
      <c r="C5" s="170"/>
      <c r="D5" s="170"/>
    </row>
    <row r="6" spans="2:4" x14ac:dyDescent="0.25">
      <c r="B6" s="170"/>
      <c r="C6" s="170"/>
      <c r="D6" s="170"/>
    </row>
    <row r="7" spans="2:4" x14ac:dyDescent="0.25">
      <c r="B7" s="170"/>
      <c r="C7" s="170"/>
      <c r="D7" s="170"/>
    </row>
    <row r="8" spans="2:4" x14ac:dyDescent="0.25">
      <c r="B8" s="188" t="s">
        <v>1044</v>
      </c>
      <c r="C8" s="188"/>
      <c r="D8" s="188"/>
    </row>
    <row r="9" spans="2:4" x14ac:dyDescent="0.25">
      <c r="B9" s="188" t="s">
        <v>1045</v>
      </c>
      <c r="C9" s="188"/>
      <c r="D9" s="188"/>
    </row>
    <row r="10" spans="2:4" x14ac:dyDescent="0.25">
      <c r="B10" s="189" t="s">
        <v>1046</v>
      </c>
      <c r="C10" s="189"/>
      <c r="D10" s="189"/>
    </row>
    <row r="11" spans="2:4" x14ac:dyDescent="0.25">
      <c r="B11" s="44" t="s">
        <v>14</v>
      </c>
      <c r="C11" s="44" t="s">
        <v>179</v>
      </c>
      <c r="D11" s="44" t="s">
        <v>110</v>
      </c>
    </row>
    <row r="12" spans="2:4" x14ac:dyDescent="0.25">
      <c r="B12" s="58">
        <v>1</v>
      </c>
      <c r="C12" s="6">
        <v>4</v>
      </c>
      <c r="D12" s="2" t="s">
        <v>5</v>
      </c>
    </row>
    <row r="13" spans="2:4" x14ac:dyDescent="0.25">
      <c r="B13" s="58">
        <v>2</v>
      </c>
      <c r="C13" s="6">
        <v>4</v>
      </c>
      <c r="D13" s="2" t="s">
        <v>6</v>
      </c>
    </row>
    <row r="14" spans="2:4" x14ac:dyDescent="0.25">
      <c r="B14" s="58">
        <v>3</v>
      </c>
      <c r="C14" s="6">
        <v>2</v>
      </c>
      <c r="D14" s="2" t="s">
        <v>7</v>
      </c>
    </row>
    <row r="15" spans="2:4" x14ac:dyDescent="0.25">
      <c r="B15" s="58">
        <v>4</v>
      </c>
      <c r="C15" s="6">
        <v>2</v>
      </c>
      <c r="D15" s="2" t="s">
        <v>8</v>
      </c>
    </row>
    <row r="16" spans="2:4" x14ac:dyDescent="0.25">
      <c r="B16" s="58">
        <v>5</v>
      </c>
      <c r="C16" s="6">
        <v>2</v>
      </c>
      <c r="D16" s="2" t="s">
        <v>16</v>
      </c>
    </row>
    <row r="17" spans="2:4" x14ac:dyDescent="0.25">
      <c r="B17" s="58">
        <v>6</v>
      </c>
      <c r="C17" s="6">
        <v>2</v>
      </c>
      <c r="D17" s="2" t="s">
        <v>9</v>
      </c>
    </row>
    <row r="18" spans="2:4" x14ac:dyDescent="0.25">
      <c r="B18" s="58">
        <v>7</v>
      </c>
      <c r="C18" s="6">
        <v>2</v>
      </c>
      <c r="D18" s="2" t="s">
        <v>15</v>
      </c>
    </row>
    <row r="19" spans="2:4" x14ac:dyDescent="0.25">
      <c r="B19" s="58">
        <v>8</v>
      </c>
      <c r="C19" s="6">
        <v>1</v>
      </c>
      <c r="D19" s="2" t="s">
        <v>17</v>
      </c>
    </row>
    <row r="20" spans="2:4" x14ac:dyDescent="0.25">
      <c r="B20" s="58">
        <v>9</v>
      </c>
      <c r="C20" s="6">
        <v>1</v>
      </c>
      <c r="D20" s="2" t="s">
        <v>18</v>
      </c>
    </row>
    <row r="21" spans="2:4" x14ac:dyDescent="0.25">
      <c r="B21" s="58">
        <v>10</v>
      </c>
      <c r="C21" s="6">
        <v>2</v>
      </c>
      <c r="D21" s="2" t="s">
        <v>19</v>
      </c>
    </row>
    <row r="22" spans="2:4" x14ac:dyDescent="0.25">
      <c r="B22" s="58">
        <v>11</v>
      </c>
      <c r="C22" s="12">
        <v>1</v>
      </c>
      <c r="D22" s="5" t="s">
        <v>20</v>
      </c>
    </row>
    <row r="23" spans="2:4" x14ac:dyDescent="0.25">
      <c r="B23" s="58">
        <v>12</v>
      </c>
      <c r="C23" s="6">
        <v>1</v>
      </c>
      <c r="D23" s="2" t="s">
        <v>677</v>
      </c>
    </row>
    <row r="24" spans="2:4" x14ac:dyDescent="0.25">
      <c r="B24" s="190" t="s">
        <v>183</v>
      </c>
      <c r="C24" s="190"/>
      <c r="D24" s="190"/>
    </row>
    <row r="31" spans="2:4" x14ac:dyDescent="0.25">
      <c r="B31" s="170"/>
      <c r="C31" s="170"/>
      <c r="D31" s="170"/>
    </row>
    <row r="32" spans="2:4" x14ac:dyDescent="0.25">
      <c r="B32" s="170"/>
      <c r="C32" s="170"/>
      <c r="D32" s="170"/>
    </row>
    <row r="33" spans="2:4" x14ac:dyDescent="0.25">
      <c r="B33" s="170"/>
      <c r="C33" s="170"/>
      <c r="D33" s="170"/>
    </row>
    <row r="34" spans="2:4" x14ac:dyDescent="0.25">
      <c r="B34" s="170"/>
      <c r="C34" s="170"/>
      <c r="D34" s="170"/>
    </row>
    <row r="35" spans="2:4" x14ac:dyDescent="0.25">
      <c r="B35" s="170"/>
      <c r="C35" s="170"/>
      <c r="D35" s="170"/>
    </row>
    <row r="36" spans="2:4" x14ac:dyDescent="0.25">
      <c r="B36" s="170"/>
      <c r="C36" s="170"/>
      <c r="D36" s="170"/>
    </row>
    <row r="37" spans="2:4" x14ac:dyDescent="0.25">
      <c r="B37" s="170"/>
      <c r="C37" s="170"/>
      <c r="D37" s="170"/>
    </row>
    <row r="38" spans="2:4" x14ac:dyDescent="0.25">
      <c r="B38" s="188" t="s">
        <v>1044</v>
      </c>
      <c r="C38" s="188"/>
      <c r="D38" s="188"/>
    </row>
    <row r="39" spans="2:4" x14ac:dyDescent="0.25">
      <c r="B39" s="188" t="s">
        <v>1045</v>
      </c>
      <c r="C39" s="188"/>
      <c r="D39" s="188"/>
    </row>
    <row r="40" spans="2:4" x14ac:dyDescent="0.25">
      <c r="B40" s="189" t="s">
        <v>1047</v>
      </c>
      <c r="C40" s="189"/>
      <c r="D40" s="189"/>
    </row>
    <row r="41" spans="2:4" x14ac:dyDescent="0.25">
      <c r="B41" s="44" t="s">
        <v>14</v>
      </c>
      <c r="C41" s="44" t="s">
        <v>179</v>
      </c>
      <c r="D41" s="44" t="s">
        <v>110</v>
      </c>
    </row>
    <row r="42" spans="2:4" x14ac:dyDescent="0.25">
      <c r="B42" s="58">
        <v>1</v>
      </c>
      <c r="C42" s="6">
        <v>1</v>
      </c>
      <c r="D42" s="2" t="s">
        <v>1048</v>
      </c>
    </row>
    <row r="43" spans="2:4" x14ac:dyDescent="0.25">
      <c r="B43" s="58">
        <v>2</v>
      </c>
      <c r="C43" s="6">
        <v>4</v>
      </c>
      <c r="D43" s="2" t="s">
        <v>79</v>
      </c>
    </row>
    <row r="44" spans="2:4" x14ac:dyDescent="0.25">
      <c r="B44" s="190" t="s">
        <v>195</v>
      </c>
      <c r="C44" s="190"/>
      <c r="D44" s="190"/>
    </row>
    <row r="48" spans="2:4" x14ac:dyDescent="0.25">
      <c r="B48" s="170"/>
      <c r="C48" s="170"/>
      <c r="D48" s="170"/>
    </row>
    <row r="49" spans="2:5" x14ac:dyDescent="0.25">
      <c r="B49" s="170"/>
      <c r="C49" s="170"/>
      <c r="D49" s="170"/>
    </row>
    <row r="50" spans="2:5" x14ac:dyDescent="0.25">
      <c r="B50" s="170"/>
      <c r="C50" s="170"/>
      <c r="D50" s="170"/>
    </row>
    <row r="51" spans="2:5" x14ac:dyDescent="0.25">
      <c r="B51" s="170"/>
      <c r="C51" s="170"/>
      <c r="D51" s="170"/>
    </row>
    <row r="52" spans="2:5" x14ac:dyDescent="0.25">
      <c r="B52" s="170"/>
      <c r="C52" s="170"/>
      <c r="D52" s="170"/>
    </row>
    <row r="53" spans="2:5" x14ac:dyDescent="0.25">
      <c r="B53" s="170"/>
      <c r="C53" s="170"/>
      <c r="D53" s="170"/>
    </row>
    <row r="54" spans="2:5" x14ac:dyDescent="0.25">
      <c r="B54" s="170"/>
      <c r="C54" s="170"/>
      <c r="D54" s="170"/>
    </row>
    <row r="55" spans="2:5" x14ac:dyDescent="0.25">
      <c r="B55" s="188" t="s">
        <v>1044</v>
      </c>
      <c r="C55" s="188"/>
      <c r="D55" s="188"/>
    </row>
    <row r="56" spans="2:5" x14ac:dyDescent="0.25">
      <c r="B56" s="188" t="s">
        <v>1045</v>
      </c>
      <c r="C56" s="188"/>
      <c r="D56" s="188"/>
    </row>
    <row r="57" spans="2:5" x14ac:dyDescent="0.25">
      <c r="B57" s="189" t="s">
        <v>1030</v>
      </c>
      <c r="C57" s="189"/>
      <c r="D57" s="189"/>
    </row>
    <row r="58" spans="2:5" x14ac:dyDescent="0.25">
      <c r="B58" s="44" t="s">
        <v>14</v>
      </c>
      <c r="C58" s="44" t="s">
        <v>179</v>
      </c>
      <c r="D58" s="44" t="s">
        <v>110</v>
      </c>
    </row>
    <row r="59" spans="2:5" x14ac:dyDescent="0.25">
      <c r="B59" s="6">
        <v>1</v>
      </c>
      <c r="C59" s="6">
        <v>1</v>
      </c>
      <c r="D59" s="56" t="s">
        <v>217</v>
      </c>
      <c r="E59">
        <v>59718</v>
      </c>
    </row>
    <row r="60" spans="2:5" x14ac:dyDescent="0.25">
      <c r="B60" s="6">
        <v>2</v>
      </c>
      <c r="C60" s="6">
        <v>1</v>
      </c>
      <c r="D60" s="56" t="s">
        <v>225</v>
      </c>
      <c r="E60">
        <v>53915</v>
      </c>
    </row>
    <row r="61" spans="2:5" x14ac:dyDescent="0.25">
      <c r="B61" s="58">
        <v>3</v>
      </c>
      <c r="C61" s="6">
        <v>1</v>
      </c>
      <c r="D61" s="56" t="s">
        <v>224</v>
      </c>
      <c r="E61">
        <v>71867</v>
      </c>
    </row>
    <row r="62" spans="2:5" x14ac:dyDescent="0.25">
      <c r="B62" s="58">
        <v>4</v>
      </c>
      <c r="C62" s="6">
        <v>2</v>
      </c>
      <c r="D62" s="56" t="s">
        <v>1049</v>
      </c>
      <c r="E62">
        <v>252000</v>
      </c>
    </row>
    <row r="63" spans="2:5" x14ac:dyDescent="0.25">
      <c r="B63" s="58">
        <v>5</v>
      </c>
      <c r="C63" s="6">
        <v>1</v>
      </c>
      <c r="D63" s="134" t="s">
        <v>79</v>
      </c>
    </row>
    <row r="64" spans="2:5" x14ac:dyDescent="0.25">
      <c r="B64" s="190" t="s">
        <v>195</v>
      </c>
      <c r="C64" s="190"/>
      <c r="D64" s="190"/>
      <c r="E64">
        <f>SUM(E59:E63)</f>
        <v>437500</v>
      </c>
    </row>
    <row r="65" spans="1:9" x14ac:dyDescent="0.25">
      <c r="B65" s="264" t="s">
        <v>998</v>
      </c>
      <c r="C65" s="264"/>
      <c r="D65" s="264"/>
    </row>
    <row r="68" spans="1:9" x14ac:dyDescent="0.25">
      <c r="D68" t="s">
        <v>1063</v>
      </c>
    </row>
    <row r="73" spans="1:9" x14ac:dyDescent="0.25">
      <c r="A73" s="170"/>
      <c r="B73" s="170"/>
      <c r="C73" s="170"/>
      <c r="D73" s="170"/>
      <c r="F73" s="170"/>
      <c r="G73" s="170"/>
      <c r="H73" s="170"/>
      <c r="I73" s="170"/>
    </row>
    <row r="74" spans="1:9" x14ac:dyDescent="0.25">
      <c r="A74" s="170"/>
      <c r="B74" s="170"/>
      <c r="C74" s="170"/>
      <c r="D74" s="170"/>
      <c r="F74" s="170"/>
      <c r="G74" s="170"/>
      <c r="H74" s="170"/>
      <c r="I74" s="170"/>
    </row>
    <row r="75" spans="1:9" x14ac:dyDescent="0.25">
      <c r="A75" s="170"/>
      <c r="B75" s="170"/>
      <c r="C75" s="170"/>
      <c r="D75" s="170"/>
      <c r="F75" s="170"/>
      <c r="G75" s="170"/>
      <c r="H75" s="170"/>
      <c r="I75" s="170"/>
    </row>
    <row r="76" spans="1:9" x14ac:dyDescent="0.25">
      <c r="A76" s="170"/>
      <c r="B76" s="170"/>
      <c r="C76" s="170"/>
      <c r="D76" s="170"/>
      <c r="F76" s="170"/>
      <c r="G76" s="170"/>
      <c r="H76" s="170"/>
      <c r="I76" s="170"/>
    </row>
    <row r="77" spans="1:9" x14ac:dyDescent="0.25">
      <c r="A77" s="170"/>
      <c r="B77" s="170"/>
      <c r="C77" s="170"/>
      <c r="D77" s="170"/>
      <c r="F77" s="170"/>
      <c r="G77" s="170"/>
      <c r="H77" s="170"/>
      <c r="I77" s="170"/>
    </row>
    <row r="78" spans="1:9" x14ac:dyDescent="0.25">
      <c r="A78" s="170"/>
      <c r="B78" s="170"/>
      <c r="C78" s="170"/>
      <c r="D78" s="170"/>
      <c r="F78" s="170"/>
      <c r="G78" s="170"/>
      <c r="H78" s="170"/>
      <c r="I78" s="170"/>
    </row>
    <row r="79" spans="1:9" x14ac:dyDescent="0.25">
      <c r="A79" s="170"/>
      <c r="B79" s="170"/>
      <c r="C79" s="170"/>
      <c r="D79" s="170"/>
      <c r="F79" s="170"/>
      <c r="G79" s="170"/>
      <c r="H79" s="170"/>
      <c r="I79" s="170"/>
    </row>
    <row r="80" spans="1:9" x14ac:dyDescent="0.25">
      <c r="A80" s="188" t="s">
        <v>1044</v>
      </c>
      <c r="B80" s="188"/>
      <c r="C80" s="188"/>
      <c r="D80" s="90" t="s">
        <v>615</v>
      </c>
      <c r="F80" s="188" t="s">
        <v>1044</v>
      </c>
      <c r="G80" s="188"/>
      <c r="H80" s="188"/>
      <c r="I80" s="90" t="s">
        <v>615</v>
      </c>
    </row>
    <row r="81" spans="1:10" x14ac:dyDescent="0.25">
      <c r="A81" s="188" t="s">
        <v>1045</v>
      </c>
      <c r="B81" s="188"/>
      <c r="C81" s="188"/>
      <c r="D81" s="90" t="s">
        <v>1056</v>
      </c>
      <c r="F81" s="188" t="s">
        <v>1045</v>
      </c>
      <c r="G81" s="188"/>
      <c r="H81" s="188"/>
      <c r="I81" s="90" t="s">
        <v>1056</v>
      </c>
    </row>
    <row r="82" spans="1:10" x14ac:dyDescent="0.25">
      <c r="A82" s="189" t="s">
        <v>1238</v>
      </c>
      <c r="B82" s="189"/>
      <c r="C82" s="189"/>
      <c r="D82" s="189"/>
      <c r="F82" s="189" t="s">
        <v>1219</v>
      </c>
      <c r="G82" s="189"/>
      <c r="H82" s="189"/>
      <c r="I82" s="189"/>
    </row>
    <row r="83" spans="1:10" x14ac:dyDescent="0.25">
      <c r="A83" s="44" t="s">
        <v>14</v>
      </c>
      <c r="B83" s="44" t="s">
        <v>179</v>
      </c>
      <c r="C83" s="44" t="s">
        <v>110</v>
      </c>
      <c r="D83" s="45" t="s">
        <v>111</v>
      </c>
      <c r="F83" s="44" t="s">
        <v>14</v>
      </c>
      <c r="G83" s="44" t="s">
        <v>179</v>
      </c>
      <c r="H83" s="44" t="s">
        <v>110</v>
      </c>
      <c r="I83" s="45" t="s">
        <v>111</v>
      </c>
    </row>
    <row r="84" spans="1:10" x14ac:dyDescent="0.25">
      <c r="A84" s="6">
        <v>1</v>
      </c>
      <c r="B84" s="6">
        <v>1</v>
      </c>
      <c r="C84" s="56" t="s">
        <v>1220</v>
      </c>
      <c r="D84" s="12">
        <v>150000</v>
      </c>
      <c r="F84" s="6">
        <v>1</v>
      </c>
      <c r="G84" s="6">
        <v>1</v>
      </c>
      <c r="H84" s="56" t="s">
        <v>1220</v>
      </c>
      <c r="I84" s="12">
        <v>100000</v>
      </c>
      <c r="J84" t="s">
        <v>1223</v>
      </c>
    </row>
    <row r="85" spans="1:10" x14ac:dyDescent="0.25">
      <c r="A85" s="6">
        <v>2</v>
      </c>
      <c r="B85" s="6">
        <v>2</v>
      </c>
      <c r="C85" s="56" t="s">
        <v>1233</v>
      </c>
      <c r="D85" s="12">
        <v>360000</v>
      </c>
      <c r="F85" s="6">
        <v>2</v>
      </c>
      <c r="G85" s="6">
        <v>2</v>
      </c>
      <c r="H85" s="56" t="s">
        <v>1222</v>
      </c>
      <c r="I85" s="12">
        <v>280000</v>
      </c>
    </row>
    <row r="86" spans="1:10" x14ac:dyDescent="0.25">
      <c r="A86" s="58">
        <v>3</v>
      </c>
      <c r="B86" s="6">
        <v>1</v>
      </c>
      <c r="C86" s="56" t="s">
        <v>1227</v>
      </c>
      <c r="D86" s="12">
        <v>50000</v>
      </c>
      <c r="F86" s="58">
        <v>3</v>
      </c>
      <c r="G86" s="6">
        <v>1</v>
      </c>
      <c r="H86" s="56" t="s">
        <v>1227</v>
      </c>
      <c r="I86" s="12">
        <v>35000</v>
      </c>
    </row>
    <row r="87" spans="1:10" x14ac:dyDescent="0.25">
      <c r="A87" s="58">
        <v>4</v>
      </c>
      <c r="B87" s="6">
        <v>1</v>
      </c>
      <c r="C87" s="56" t="s">
        <v>1229</v>
      </c>
      <c r="D87" s="12">
        <v>250000</v>
      </c>
      <c r="F87" s="58">
        <v>4</v>
      </c>
      <c r="G87" s="6">
        <v>1</v>
      </c>
      <c r="H87" s="56" t="s">
        <v>1228</v>
      </c>
      <c r="I87" s="12">
        <v>0</v>
      </c>
    </row>
    <row r="88" spans="1:10" x14ac:dyDescent="0.25">
      <c r="A88" s="58">
        <v>5</v>
      </c>
      <c r="B88" s="6">
        <v>1</v>
      </c>
      <c r="C88" s="134" t="s">
        <v>94</v>
      </c>
      <c r="D88" s="12">
        <v>350000</v>
      </c>
      <c r="F88" s="58">
        <v>5</v>
      </c>
      <c r="G88" s="6">
        <v>1</v>
      </c>
      <c r="H88" s="134"/>
      <c r="I88" s="12"/>
    </row>
    <row r="89" spans="1:10" x14ac:dyDescent="0.25">
      <c r="A89" s="190" t="s">
        <v>195</v>
      </c>
      <c r="B89" s="190"/>
      <c r="C89" s="190"/>
      <c r="D89" s="62">
        <f>SUM(D84:D88)</f>
        <v>1160000</v>
      </c>
      <c r="F89" s="190" t="s">
        <v>195</v>
      </c>
      <c r="G89" s="190"/>
      <c r="H89" s="190"/>
      <c r="I89" s="62">
        <f>SUM(I84:I88)</f>
        <v>415000</v>
      </c>
    </row>
    <row r="90" spans="1:10" x14ac:dyDescent="0.25">
      <c r="A90" s="264" t="s">
        <v>1235</v>
      </c>
      <c r="B90" s="264"/>
      <c r="C90" s="264"/>
      <c r="D90" s="264"/>
    </row>
    <row r="92" spans="1:10" x14ac:dyDescent="0.25">
      <c r="C92" t="s">
        <v>1236</v>
      </c>
    </row>
    <row r="98" spans="1:6" x14ac:dyDescent="0.25">
      <c r="A98" s="170"/>
      <c r="B98" s="170"/>
      <c r="C98" s="170"/>
      <c r="D98" s="170"/>
    </row>
    <row r="99" spans="1:6" x14ac:dyDescent="0.25">
      <c r="A99" s="170"/>
      <c r="B99" s="170"/>
      <c r="C99" s="170"/>
      <c r="D99" s="170"/>
    </row>
    <row r="100" spans="1:6" x14ac:dyDescent="0.25">
      <c r="A100" s="170"/>
      <c r="B100" s="170"/>
      <c r="C100" s="170"/>
      <c r="D100" s="170"/>
    </row>
    <row r="101" spans="1:6" x14ac:dyDescent="0.25">
      <c r="A101" s="170"/>
      <c r="B101" s="170"/>
      <c r="C101" s="170"/>
      <c r="D101" s="170"/>
    </row>
    <row r="102" spans="1:6" x14ac:dyDescent="0.25">
      <c r="A102" s="170"/>
      <c r="B102" s="170"/>
      <c r="C102" s="170"/>
      <c r="D102" s="170"/>
    </row>
    <row r="103" spans="1:6" x14ac:dyDescent="0.25">
      <c r="A103" s="170"/>
      <c r="B103" s="170"/>
      <c r="C103" s="170"/>
      <c r="D103" s="170"/>
    </row>
    <row r="104" spans="1:6" x14ac:dyDescent="0.25">
      <c r="A104" s="170"/>
      <c r="B104" s="170"/>
      <c r="C104" s="170"/>
      <c r="D104" s="170"/>
    </row>
    <row r="105" spans="1:6" x14ac:dyDescent="0.25">
      <c r="A105" s="188" t="s">
        <v>1044</v>
      </c>
      <c r="B105" s="188"/>
      <c r="C105" s="188"/>
      <c r="D105" s="90" t="s">
        <v>615</v>
      </c>
    </row>
    <row r="106" spans="1:6" x14ac:dyDescent="0.25">
      <c r="A106" s="188" t="s">
        <v>1045</v>
      </c>
      <c r="B106" s="188"/>
      <c r="C106" s="188"/>
      <c r="D106" s="90" t="s">
        <v>1056</v>
      </c>
    </row>
    <row r="107" spans="1:6" x14ac:dyDescent="0.25">
      <c r="A107" s="189" t="s">
        <v>1237</v>
      </c>
      <c r="B107" s="189"/>
      <c r="C107" s="189"/>
      <c r="D107" s="189"/>
    </row>
    <row r="108" spans="1:6" x14ac:dyDescent="0.25">
      <c r="A108" s="44" t="s">
        <v>14</v>
      </c>
      <c r="B108" s="44" t="s">
        <v>179</v>
      </c>
      <c r="C108" s="44" t="s">
        <v>110</v>
      </c>
      <c r="D108" s="45" t="s">
        <v>111</v>
      </c>
    </row>
    <row r="109" spans="1:6" x14ac:dyDescent="0.25">
      <c r="A109" s="6">
        <v>1</v>
      </c>
      <c r="B109" s="6">
        <v>2</v>
      </c>
      <c r="C109" s="56" t="s">
        <v>1272</v>
      </c>
      <c r="D109" s="12">
        <v>920000</v>
      </c>
      <c r="F109" s="4">
        <v>654366</v>
      </c>
    </row>
    <row r="110" spans="1:6" x14ac:dyDescent="0.25">
      <c r="A110" s="58">
        <v>2</v>
      </c>
      <c r="B110" s="6">
        <v>1</v>
      </c>
      <c r="C110" s="56" t="s">
        <v>1234</v>
      </c>
      <c r="D110" s="12">
        <v>750000</v>
      </c>
      <c r="F110" s="4">
        <v>500000</v>
      </c>
    </row>
    <row r="111" spans="1:6" x14ac:dyDescent="0.25">
      <c r="A111" s="58">
        <v>3</v>
      </c>
      <c r="B111" s="6">
        <v>1</v>
      </c>
      <c r="C111" s="56" t="s">
        <v>1271</v>
      </c>
      <c r="D111" s="12">
        <v>200000</v>
      </c>
      <c r="F111" s="4">
        <v>0</v>
      </c>
    </row>
    <row r="112" spans="1:6" x14ac:dyDescent="0.25">
      <c r="A112" s="58">
        <v>4</v>
      </c>
      <c r="B112" s="6">
        <v>2</v>
      </c>
      <c r="C112" s="56" t="s">
        <v>1275</v>
      </c>
      <c r="D112" s="12">
        <v>370000</v>
      </c>
      <c r="F112" s="4">
        <v>220000</v>
      </c>
    </row>
    <row r="113" spans="1:6" x14ac:dyDescent="0.25">
      <c r="A113" s="6">
        <v>5</v>
      </c>
      <c r="B113" s="6">
        <v>1</v>
      </c>
      <c r="C113" s="56" t="s">
        <v>1273</v>
      </c>
      <c r="D113" s="12">
        <v>100000</v>
      </c>
      <c r="F113" s="4">
        <v>0</v>
      </c>
    </row>
    <row r="114" spans="1:6" x14ac:dyDescent="0.25">
      <c r="A114" s="58">
        <v>6</v>
      </c>
      <c r="B114" s="6">
        <v>2</v>
      </c>
      <c r="C114" s="56" t="s">
        <v>1269</v>
      </c>
      <c r="D114" s="12">
        <v>240000</v>
      </c>
      <c r="F114" s="4">
        <v>140000</v>
      </c>
    </row>
    <row r="115" spans="1:6" x14ac:dyDescent="0.25">
      <c r="A115" s="58">
        <v>7</v>
      </c>
      <c r="B115" s="6">
        <v>1</v>
      </c>
      <c r="C115" s="134" t="s">
        <v>1274</v>
      </c>
      <c r="D115" s="12">
        <v>350000</v>
      </c>
      <c r="F115" s="4">
        <v>250000</v>
      </c>
    </row>
    <row r="116" spans="1:6" x14ac:dyDescent="0.25">
      <c r="A116" s="190" t="s">
        <v>195</v>
      </c>
      <c r="B116" s="190"/>
      <c r="C116" s="190"/>
      <c r="D116" s="62">
        <f>SUM(D109:D115)</f>
        <v>2930000</v>
      </c>
      <c r="F116" s="4">
        <f>SUM(F109:F115)</f>
        <v>1764366</v>
      </c>
    </row>
    <row r="117" spans="1:6" x14ac:dyDescent="0.25">
      <c r="A117" s="257" t="s">
        <v>1270</v>
      </c>
      <c r="B117" s="257"/>
      <c r="C117" s="257"/>
      <c r="D117" s="81">
        <v>750000</v>
      </c>
      <c r="F117" s="4"/>
    </row>
    <row r="118" spans="1:6" x14ac:dyDescent="0.25">
      <c r="A118" s="189" t="s">
        <v>1276</v>
      </c>
      <c r="B118" s="189"/>
      <c r="C118" s="189"/>
      <c r="D118" s="47">
        <f>D116-D117</f>
        <v>2180000</v>
      </c>
      <c r="F118" s="4">
        <f>D116-F116</f>
        <v>1165634</v>
      </c>
    </row>
    <row r="119" spans="1:6" x14ac:dyDescent="0.25">
      <c r="A119" s="257" t="s">
        <v>1321</v>
      </c>
      <c r="B119" s="257"/>
      <c r="C119" s="257"/>
      <c r="D119" s="81">
        <v>1300000</v>
      </c>
    </row>
    <row r="120" spans="1:6" x14ac:dyDescent="0.25">
      <c r="A120" s="200" t="s">
        <v>1322</v>
      </c>
      <c r="B120" s="200"/>
      <c r="C120" s="200"/>
      <c r="D120" s="62">
        <f>D118-D119</f>
        <v>880000</v>
      </c>
    </row>
    <row r="121" spans="1:6" x14ac:dyDescent="0.25">
      <c r="A121" s="262" t="s">
        <v>1437</v>
      </c>
      <c r="B121" s="262"/>
      <c r="C121" s="262"/>
      <c r="D121" s="262"/>
    </row>
  </sheetData>
  <mergeCells count="37">
    <mergeCell ref="A121:D121"/>
    <mergeCell ref="A118:C118"/>
    <mergeCell ref="A119:C119"/>
    <mergeCell ref="A120:C120"/>
    <mergeCell ref="B44:D44"/>
    <mergeCell ref="A73:D79"/>
    <mergeCell ref="A80:C80"/>
    <mergeCell ref="A81:C81"/>
    <mergeCell ref="A82:D82"/>
    <mergeCell ref="A89:C89"/>
    <mergeCell ref="A90:D90"/>
    <mergeCell ref="A117:C117"/>
    <mergeCell ref="A98:D104"/>
    <mergeCell ref="A105:C105"/>
    <mergeCell ref="A106:C106"/>
    <mergeCell ref="A107:D107"/>
    <mergeCell ref="B1:D7"/>
    <mergeCell ref="B8:D8"/>
    <mergeCell ref="B9:D9"/>
    <mergeCell ref="B10:D10"/>
    <mergeCell ref="B24:D24"/>
    <mergeCell ref="B31:D37"/>
    <mergeCell ref="B38:D38"/>
    <mergeCell ref="B39:D39"/>
    <mergeCell ref="B40:D40"/>
    <mergeCell ref="B65:D65"/>
    <mergeCell ref="B48:D54"/>
    <mergeCell ref="B55:D55"/>
    <mergeCell ref="B56:D56"/>
    <mergeCell ref="B57:D57"/>
    <mergeCell ref="B64:D64"/>
    <mergeCell ref="A116:C116"/>
    <mergeCell ref="F73:I79"/>
    <mergeCell ref="F80:H80"/>
    <mergeCell ref="F81:H81"/>
    <mergeCell ref="F82:I82"/>
    <mergeCell ref="F89:H89"/>
  </mergeCells>
  <pageMargins left="0.7" right="0.7" top="0.75" bottom="0.75" header="0.3" footer="0.3"/>
  <pageSetup orientation="portrait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E8B33-0894-4E14-87BF-8E18F9C96150}">
  <dimension ref="B1:J29"/>
  <sheetViews>
    <sheetView topLeftCell="A10" workbookViewId="0">
      <selection activeCell="J26" sqref="J26"/>
    </sheetView>
  </sheetViews>
  <sheetFormatPr defaultRowHeight="15" x14ac:dyDescent="0.25"/>
  <cols>
    <col min="1" max="1" width="5.5703125" customWidth="1"/>
    <col min="2" max="2" width="6.5703125" customWidth="1"/>
    <col min="3" max="3" width="7.7109375" customWidth="1"/>
    <col min="4" max="4" width="48.5703125" customWidth="1"/>
    <col min="5" max="5" width="16.85546875" customWidth="1"/>
    <col min="6" max="6" width="11.28515625" customWidth="1"/>
    <col min="7" max="7" width="10.85546875" customWidth="1"/>
    <col min="8" max="8" width="11" customWidth="1"/>
    <col min="9" max="9" width="39.28515625" customWidth="1"/>
    <col min="10" max="10" width="23.42578125" customWidth="1"/>
  </cols>
  <sheetData>
    <row r="1" spans="2:10" x14ac:dyDescent="0.25">
      <c r="B1" s="170"/>
      <c r="C1" s="170"/>
      <c r="D1" s="170"/>
      <c r="E1" s="170"/>
      <c r="G1" s="170"/>
      <c r="H1" s="170"/>
      <c r="I1" s="170"/>
      <c r="J1" s="170"/>
    </row>
    <row r="2" spans="2:10" x14ac:dyDescent="0.25">
      <c r="B2" s="170"/>
      <c r="C2" s="170"/>
      <c r="D2" s="170"/>
      <c r="E2" s="170"/>
      <c r="G2" s="170"/>
      <c r="H2" s="170"/>
      <c r="I2" s="170"/>
      <c r="J2" s="170"/>
    </row>
    <row r="3" spans="2:10" x14ac:dyDescent="0.25">
      <c r="B3" s="170"/>
      <c r="C3" s="170"/>
      <c r="D3" s="170"/>
      <c r="E3" s="170"/>
      <c r="G3" s="170"/>
      <c r="H3" s="170"/>
      <c r="I3" s="170"/>
      <c r="J3" s="170"/>
    </row>
    <row r="4" spans="2:10" x14ac:dyDescent="0.25">
      <c r="B4" s="170"/>
      <c r="C4" s="170"/>
      <c r="D4" s="170"/>
      <c r="E4" s="170"/>
      <c r="G4" s="170"/>
      <c r="H4" s="170"/>
      <c r="I4" s="170"/>
      <c r="J4" s="170"/>
    </row>
    <row r="5" spans="2:10" x14ac:dyDescent="0.25">
      <c r="B5" s="170"/>
      <c r="C5" s="170"/>
      <c r="D5" s="170"/>
      <c r="E5" s="170"/>
      <c r="G5" s="170"/>
      <c r="H5" s="170"/>
      <c r="I5" s="170"/>
      <c r="J5" s="170"/>
    </row>
    <row r="6" spans="2:10" x14ac:dyDescent="0.25">
      <c r="B6" s="170"/>
      <c r="C6" s="170"/>
      <c r="D6" s="170"/>
      <c r="E6" s="170"/>
      <c r="G6" s="170"/>
      <c r="H6" s="170"/>
      <c r="I6" s="170"/>
      <c r="J6" s="170"/>
    </row>
    <row r="7" spans="2:10" x14ac:dyDescent="0.25">
      <c r="B7" s="170"/>
      <c r="C7" s="170"/>
      <c r="D7" s="170"/>
      <c r="E7" s="170"/>
      <c r="G7" s="170"/>
      <c r="H7" s="170"/>
      <c r="I7" s="170"/>
      <c r="J7" s="170"/>
    </row>
    <row r="8" spans="2:10" x14ac:dyDescent="0.25">
      <c r="B8" s="188" t="s">
        <v>1019</v>
      </c>
      <c r="C8" s="188"/>
      <c r="D8" s="188"/>
      <c r="E8" s="90" t="s">
        <v>1197</v>
      </c>
      <c r="G8" s="188" t="s">
        <v>1019</v>
      </c>
      <c r="H8" s="188"/>
      <c r="I8" s="188"/>
      <c r="J8" s="90" t="s">
        <v>1197</v>
      </c>
    </row>
    <row r="9" spans="2:10" x14ac:dyDescent="0.25">
      <c r="B9" s="188" t="s">
        <v>1196</v>
      </c>
      <c r="C9" s="188"/>
      <c r="D9" s="188"/>
      <c r="E9" s="90" t="s">
        <v>1198</v>
      </c>
      <c r="G9" s="188" t="s">
        <v>1196</v>
      </c>
      <c r="H9" s="188"/>
      <c r="I9" s="188"/>
      <c r="J9" s="90" t="s">
        <v>1198</v>
      </c>
    </row>
    <row r="10" spans="2:10" x14ac:dyDescent="0.25">
      <c r="B10" s="189" t="s">
        <v>1188</v>
      </c>
      <c r="C10" s="189"/>
      <c r="D10" s="189"/>
      <c r="E10" s="189"/>
      <c r="G10" s="189" t="s">
        <v>1188</v>
      </c>
      <c r="H10" s="189"/>
      <c r="I10" s="189"/>
      <c r="J10" s="189"/>
    </row>
    <row r="11" spans="2:10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2:10" ht="30" x14ac:dyDescent="0.25">
      <c r="B12" s="6">
        <v>1</v>
      </c>
      <c r="C12" s="6">
        <v>1</v>
      </c>
      <c r="D12" s="13" t="s">
        <v>1199</v>
      </c>
      <c r="E12" s="20">
        <v>2500000</v>
      </c>
      <c r="G12" s="6">
        <v>1</v>
      </c>
      <c r="H12" s="6">
        <v>1</v>
      </c>
      <c r="I12" s="13" t="s">
        <v>125</v>
      </c>
      <c r="J12" s="20">
        <v>750000</v>
      </c>
    </row>
    <row r="13" spans="2:10" x14ac:dyDescent="0.25">
      <c r="B13" s="6">
        <v>2</v>
      </c>
      <c r="C13" s="6">
        <v>2</v>
      </c>
      <c r="D13" s="2" t="s">
        <v>443</v>
      </c>
      <c r="E13" s="20">
        <v>550000</v>
      </c>
      <c r="G13" s="6">
        <v>2</v>
      </c>
      <c r="H13" s="6">
        <v>2</v>
      </c>
      <c r="I13" s="2" t="s">
        <v>443</v>
      </c>
      <c r="J13" s="20">
        <v>300000</v>
      </c>
    </row>
    <row r="14" spans="2:10" x14ac:dyDescent="0.25">
      <c r="B14" s="6">
        <v>3</v>
      </c>
      <c r="C14" s="6">
        <v>2</v>
      </c>
      <c r="D14" s="2" t="s">
        <v>1200</v>
      </c>
      <c r="E14" s="20">
        <v>300000</v>
      </c>
      <c r="G14" s="6">
        <v>3</v>
      </c>
      <c r="H14" s="6">
        <v>2</v>
      </c>
      <c r="I14" s="2" t="s">
        <v>1200</v>
      </c>
      <c r="J14" s="20">
        <v>150000</v>
      </c>
    </row>
    <row r="15" spans="2:10" x14ac:dyDescent="0.25">
      <c r="B15" s="6">
        <v>4</v>
      </c>
      <c r="C15" s="6">
        <v>1</v>
      </c>
      <c r="D15" s="2" t="s">
        <v>1201</v>
      </c>
      <c r="E15" s="20">
        <v>0</v>
      </c>
      <c r="G15" s="6">
        <v>4</v>
      </c>
      <c r="H15" s="6">
        <v>1</v>
      </c>
      <c r="I15" s="2" t="s">
        <v>1201</v>
      </c>
      <c r="J15" s="20">
        <v>0</v>
      </c>
    </row>
    <row r="16" spans="2:10" x14ac:dyDescent="0.25">
      <c r="B16" s="190" t="s">
        <v>183</v>
      </c>
      <c r="C16" s="190"/>
      <c r="D16" s="190"/>
      <c r="E16" s="29">
        <f>SUM(E12:E15)</f>
        <v>3350000</v>
      </c>
      <c r="G16" s="190" t="s">
        <v>183</v>
      </c>
      <c r="H16" s="190"/>
      <c r="I16" s="190"/>
      <c r="J16" s="29">
        <f>SUM(J12:J15)</f>
        <v>1200000</v>
      </c>
    </row>
    <row r="17" spans="2:10" x14ac:dyDescent="0.25">
      <c r="B17" s="273" t="s">
        <v>1202</v>
      </c>
      <c r="C17" s="273"/>
      <c r="D17" s="273"/>
      <c r="E17" s="273"/>
      <c r="G17" s="273" t="s">
        <v>1202</v>
      </c>
      <c r="H17" s="273"/>
      <c r="I17" s="273"/>
      <c r="J17" s="273"/>
    </row>
    <row r="18" spans="2:10" x14ac:dyDescent="0.25">
      <c r="B18" s="273"/>
      <c r="C18" s="273"/>
      <c r="D18" s="273"/>
      <c r="E18" s="273"/>
      <c r="G18" s="273"/>
      <c r="H18" s="273"/>
      <c r="I18" s="273"/>
      <c r="J18" s="273"/>
    </row>
    <row r="22" spans="2:10" x14ac:dyDescent="0.25">
      <c r="E22" s="257" t="s">
        <v>1320</v>
      </c>
      <c r="F22" s="257"/>
      <c r="G22" s="257"/>
      <c r="H22" s="257"/>
    </row>
    <row r="23" spans="2:10" x14ac:dyDescent="0.25">
      <c r="E23" s="147" t="s">
        <v>1319</v>
      </c>
      <c r="F23" s="147" t="s">
        <v>43</v>
      </c>
      <c r="G23" s="147" t="s">
        <v>0</v>
      </c>
      <c r="H23" s="147" t="s">
        <v>492</v>
      </c>
    </row>
    <row r="24" spans="2:10" x14ac:dyDescent="0.25">
      <c r="E24" s="2" t="s">
        <v>1314</v>
      </c>
      <c r="F24" s="5">
        <v>3350000</v>
      </c>
      <c r="G24" s="5">
        <v>1200000</v>
      </c>
      <c r="H24" s="5">
        <f>F24-G24</f>
        <v>2150000</v>
      </c>
    </row>
    <row r="25" spans="2:10" x14ac:dyDescent="0.25">
      <c r="E25" s="2" t="s">
        <v>1315</v>
      </c>
      <c r="F25" s="5">
        <v>17023750</v>
      </c>
      <c r="G25" s="5">
        <v>9386293</v>
      </c>
      <c r="H25" s="5">
        <f t="shared" ref="H25:H28" si="0">F25-G25</f>
        <v>7637457</v>
      </c>
    </row>
    <row r="26" spans="2:10" x14ac:dyDescent="0.25">
      <c r="E26" s="2" t="s">
        <v>1316</v>
      </c>
      <c r="F26" s="5">
        <v>1024000</v>
      </c>
      <c r="G26" s="5">
        <v>1100000</v>
      </c>
      <c r="H26" s="5">
        <f t="shared" si="0"/>
        <v>-76000</v>
      </c>
    </row>
    <row r="27" spans="2:10" x14ac:dyDescent="0.25">
      <c r="E27" s="2" t="s">
        <v>1317</v>
      </c>
      <c r="F27" s="5">
        <v>600000</v>
      </c>
      <c r="G27" s="5">
        <v>200000</v>
      </c>
      <c r="H27" s="5">
        <f t="shared" si="0"/>
        <v>400000</v>
      </c>
    </row>
    <row r="28" spans="2:10" x14ac:dyDescent="0.25">
      <c r="E28" s="2" t="s">
        <v>1318</v>
      </c>
      <c r="F28" s="5">
        <v>10925000</v>
      </c>
      <c r="G28" s="5">
        <v>5606000</v>
      </c>
      <c r="H28" s="5">
        <f t="shared" si="0"/>
        <v>5319000</v>
      </c>
    </row>
    <row r="29" spans="2:10" x14ac:dyDescent="0.25">
      <c r="E29" s="28" t="s">
        <v>157</v>
      </c>
      <c r="F29" s="29">
        <f>SUM(F24:F28)</f>
        <v>32922750</v>
      </c>
      <c r="G29" s="29">
        <f>SUM(G24:G28)</f>
        <v>17492293</v>
      </c>
      <c r="H29" s="29">
        <f>SUM(H24:H28)</f>
        <v>15430457</v>
      </c>
    </row>
  </sheetData>
  <mergeCells count="13">
    <mergeCell ref="E22:H22"/>
    <mergeCell ref="G17:J18"/>
    <mergeCell ref="B1:E7"/>
    <mergeCell ref="B8:D8"/>
    <mergeCell ref="B9:D9"/>
    <mergeCell ref="B10:E10"/>
    <mergeCell ref="B16:D16"/>
    <mergeCell ref="B17:E18"/>
    <mergeCell ref="G1:J7"/>
    <mergeCell ref="G8:I8"/>
    <mergeCell ref="G9:I9"/>
    <mergeCell ref="G10:J10"/>
    <mergeCell ref="G16:I16"/>
  </mergeCells>
  <pageMargins left="0.7" right="0.7" top="0.75" bottom="0.75" header="0.3" footer="0.3"/>
  <pageSetup orientation="portrait" r:id="rId1"/>
  <drawing r:id="rId2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5C6FC-942E-4BAF-8203-32FE03EB811C}">
  <dimension ref="A1:L40"/>
  <sheetViews>
    <sheetView topLeftCell="A28" workbookViewId="0">
      <selection activeCell="D44" sqref="D44"/>
    </sheetView>
  </sheetViews>
  <sheetFormatPr defaultRowHeight="15" x14ac:dyDescent="0.25"/>
  <cols>
    <col min="1" max="1" width="7.5703125" customWidth="1"/>
    <col min="2" max="2" width="7.5703125" style="1" customWidth="1"/>
    <col min="3" max="3" width="51.140625" customWidth="1"/>
    <col min="4" max="4" width="14" style="4" customWidth="1"/>
    <col min="9" max="9" width="55.140625" customWidth="1"/>
    <col min="10" max="10" width="13.5703125" style="4" customWidth="1"/>
    <col min="12" max="12" width="8.7109375" customWidth="1"/>
  </cols>
  <sheetData>
    <row r="1" spans="1:10" x14ac:dyDescent="0.25">
      <c r="A1" s="170"/>
      <c r="B1" s="170"/>
      <c r="C1" s="170"/>
      <c r="D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G7" s="170"/>
      <c r="H7" s="170"/>
      <c r="I7" s="170"/>
      <c r="J7" s="170"/>
    </row>
    <row r="8" spans="1:10" x14ac:dyDescent="0.25">
      <c r="A8" s="211" t="s">
        <v>1019</v>
      </c>
      <c r="B8" s="212"/>
      <c r="C8" s="212"/>
      <c r="D8" s="90" t="s">
        <v>1246</v>
      </c>
      <c r="G8" s="211" t="s">
        <v>1019</v>
      </c>
      <c r="H8" s="212"/>
      <c r="I8" s="212"/>
      <c r="J8" s="90" t="s">
        <v>288</v>
      </c>
    </row>
    <row r="9" spans="1:10" x14ac:dyDescent="0.25">
      <c r="A9" s="188" t="s">
        <v>1020</v>
      </c>
      <c r="B9" s="188"/>
      <c r="C9" s="188"/>
      <c r="D9" s="90" t="s">
        <v>1255</v>
      </c>
      <c r="G9" s="188" t="s">
        <v>1020</v>
      </c>
      <c r="H9" s="188"/>
      <c r="I9" s="188"/>
      <c r="J9" s="90" t="s">
        <v>1267</v>
      </c>
    </row>
    <row r="10" spans="1:10" x14ac:dyDescent="0.25">
      <c r="A10" s="189" t="s">
        <v>1245</v>
      </c>
      <c r="B10" s="189"/>
      <c r="C10" s="189"/>
      <c r="D10" s="189"/>
      <c r="G10" s="189" t="s">
        <v>1022</v>
      </c>
      <c r="H10" s="189"/>
      <c r="I10" s="189"/>
      <c r="J10" s="189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G11" s="44" t="s">
        <v>14</v>
      </c>
      <c r="H11" s="44" t="s">
        <v>179</v>
      </c>
      <c r="I11" s="44" t="s">
        <v>110</v>
      </c>
      <c r="J11" s="122" t="s">
        <v>0</v>
      </c>
    </row>
    <row r="12" spans="1:10" x14ac:dyDescent="0.25">
      <c r="A12" s="6">
        <v>1</v>
      </c>
      <c r="B12" s="6">
        <v>1</v>
      </c>
      <c r="C12" s="2" t="s">
        <v>1260</v>
      </c>
      <c r="D12" s="5">
        <v>1300000</v>
      </c>
      <c r="G12" s="6">
        <v>1</v>
      </c>
      <c r="H12" s="6">
        <v>1</v>
      </c>
      <c r="I12" s="145" t="s">
        <v>1262</v>
      </c>
      <c r="J12" s="5">
        <v>900000</v>
      </c>
    </row>
    <row r="13" spans="1:10" x14ac:dyDescent="0.25">
      <c r="A13" s="6">
        <v>2</v>
      </c>
      <c r="B13" s="6">
        <v>1</v>
      </c>
      <c r="C13" s="2" t="s">
        <v>1073</v>
      </c>
      <c r="D13" s="5">
        <v>200000</v>
      </c>
      <c r="G13" s="6">
        <v>2</v>
      </c>
      <c r="H13" s="6">
        <v>1</v>
      </c>
      <c r="I13" s="145" t="s">
        <v>1073</v>
      </c>
      <c r="J13" s="5">
        <v>150000</v>
      </c>
    </row>
    <row r="14" spans="1:10" x14ac:dyDescent="0.25">
      <c r="A14" s="6">
        <v>3</v>
      </c>
      <c r="B14" s="6">
        <v>1</v>
      </c>
      <c r="C14" s="2" t="s">
        <v>1076</v>
      </c>
      <c r="D14" s="5">
        <v>750000</v>
      </c>
      <c r="G14" s="6">
        <v>3</v>
      </c>
      <c r="H14" s="6">
        <v>1</v>
      </c>
      <c r="I14" s="145" t="s">
        <v>1076</v>
      </c>
      <c r="J14" s="5">
        <v>500000</v>
      </c>
    </row>
    <row r="15" spans="1:10" x14ac:dyDescent="0.25">
      <c r="A15" s="6">
        <v>4</v>
      </c>
      <c r="B15" s="6">
        <v>1</v>
      </c>
      <c r="C15" s="2" t="s">
        <v>54</v>
      </c>
      <c r="D15" s="5">
        <v>130000</v>
      </c>
      <c r="G15" s="6">
        <v>4</v>
      </c>
      <c r="H15" s="6">
        <v>1</v>
      </c>
      <c r="I15" s="145" t="s">
        <v>54</v>
      </c>
      <c r="J15" s="5">
        <v>73500</v>
      </c>
    </row>
    <row r="16" spans="1:10" x14ac:dyDescent="0.25">
      <c r="A16" s="6">
        <v>5</v>
      </c>
      <c r="B16" s="6">
        <v>1</v>
      </c>
      <c r="C16" s="2" t="s">
        <v>225</v>
      </c>
      <c r="D16" s="5">
        <v>105000</v>
      </c>
      <c r="G16" s="6">
        <v>5</v>
      </c>
      <c r="H16" s="6">
        <v>1</v>
      </c>
      <c r="I16" s="145" t="s">
        <v>225</v>
      </c>
      <c r="J16" s="5">
        <v>45500</v>
      </c>
    </row>
    <row r="17" spans="1:12" x14ac:dyDescent="0.25">
      <c r="A17" s="6">
        <v>6</v>
      </c>
      <c r="B17" s="6">
        <v>1</v>
      </c>
      <c r="C17" s="2" t="s">
        <v>838</v>
      </c>
      <c r="D17" s="5">
        <v>95000</v>
      </c>
      <c r="G17" s="6">
        <v>6</v>
      </c>
      <c r="H17" s="6">
        <v>1</v>
      </c>
      <c r="I17" s="145" t="s">
        <v>838</v>
      </c>
      <c r="J17" s="5">
        <v>39200</v>
      </c>
    </row>
    <row r="18" spans="1:12" x14ac:dyDescent="0.25">
      <c r="A18" s="6">
        <v>7</v>
      </c>
      <c r="B18" s="6">
        <v>1</v>
      </c>
      <c r="C18" s="2" t="s">
        <v>631</v>
      </c>
      <c r="D18" s="5">
        <v>110000</v>
      </c>
      <c r="G18" s="6">
        <v>7</v>
      </c>
      <c r="H18" s="6">
        <v>1</v>
      </c>
      <c r="I18" s="145" t="s">
        <v>631</v>
      </c>
      <c r="J18" s="5">
        <v>56000</v>
      </c>
    </row>
    <row r="19" spans="1:12" x14ac:dyDescent="0.25">
      <c r="A19" s="6">
        <v>8</v>
      </c>
      <c r="B19" s="6" t="s">
        <v>1256</v>
      </c>
      <c r="C19" s="2" t="s">
        <v>1244</v>
      </c>
      <c r="D19" s="5">
        <v>673750</v>
      </c>
      <c r="G19" s="6">
        <v>8</v>
      </c>
      <c r="H19" s="6" t="s">
        <v>1256</v>
      </c>
      <c r="I19" s="145" t="s">
        <v>1244</v>
      </c>
      <c r="J19" s="5">
        <v>514000</v>
      </c>
    </row>
    <row r="20" spans="1:12" x14ac:dyDescent="0.25">
      <c r="A20" s="6">
        <v>9</v>
      </c>
      <c r="B20" s="6">
        <v>1</v>
      </c>
      <c r="C20" s="2" t="s">
        <v>1266</v>
      </c>
      <c r="D20" s="5">
        <v>410000</v>
      </c>
      <c r="G20" s="6">
        <v>9</v>
      </c>
      <c r="H20" s="6">
        <v>1</v>
      </c>
      <c r="I20" s="145" t="s">
        <v>1265</v>
      </c>
      <c r="J20" s="5">
        <v>208093</v>
      </c>
    </row>
    <row r="21" spans="1:12" x14ac:dyDescent="0.25">
      <c r="A21" s="6">
        <v>10</v>
      </c>
      <c r="B21" s="6">
        <v>1</v>
      </c>
      <c r="C21" s="2" t="s">
        <v>1248</v>
      </c>
      <c r="D21" s="5">
        <v>450000</v>
      </c>
      <c r="G21" s="6">
        <v>9</v>
      </c>
      <c r="H21" s="6">
        <v>1</v>
      </c>
      <c r="I21" s="145" t="s">
        <v>1248</v>
      </c>
      <c r="J21" s="5">
        <v>310000</v>
      </c>
    </row>
    <row r="22" spans="1:12" x14ac:dyDescent="0.25">
      <c r="A22" s="6">
        <v>11</v>
      </c>
      <c r="B22" s="6">
        <v>2</v>
      </c>
      <c r="C22" s="2" t="s">
        <v>1247</v>
      </c>
      <c r="D22" s="5">
        <v>350000</v>
      </c>
      <c r="G22" s="6">
        <v>10</v>
      </c>
      <c r="H22" s="6">
        <v>2</v>
      </c>
      <c r="I22" s="145" t="s">
        <v>1247</v>
      </c>
      <c r="J22" s="5">
        <v>120000</v>
      </c>
    </row>
    <row r="23" spans="1:12" x14ac:dyDescent="0.25">
      <c r="A23" s="6">
        <v>12</v>
      </c>
      <c r="B23" s="6">
        <v>2</v>
      </c>
      <c r="C23" s="2" t="s">
        <v>1249</v>
      </c>
      <c r="D23" s="5">
        <v>350000</v>
      </c>
      <c r="G23" s="6">
        <v>11</v>
      </c>
      <c r="H23" s="6">
        <v>2</v>
      </c>
      <c r="I23" s="145" t="s">
        <v>1263</v>
      </c>
      <c r="J23" s="5">
        <v>310000</v>
      </c>
    </row>
    <row r="24" spans="1:12" x14ac:dyDescent="0.25">
      <c r="A24" s="6">
        <v>13</v>
      </c>
      <c r="B24" s="6">
        <v>4</v>
      </c>
      <c r="C24" s="2" t="s">
        <v>1250</v>
      </c>
      <c r="D24" s="5">
        <v>650000</v>
      </c>
      <c r="G24" s="6">
        <v>12</v>
      </c>
      <c r="H24" s="6">
        <v>1</v>
      </c>
      <c r="I24" s="145" t="s">
        <v>1261</v>
      </c>
      <c r="J24" s="5">
        <v>340000</v>
      </c>
      <c r="L24" s="144"/>
    </row>
    <row r="25" spans="1:12" x14ac:dyDescent="0.25">
      <c r="A25" s="6">
        <v>14</v>
      </c>
      <c r="B25" s="6">
        <v>1</v>
      </c>
      <c r="C25" s="2" t="s">
        <v>1261</v>
      </c>
      <c r="D25" s="5">
        <v>500000</v>
      </c>
      <c r="G25" s="6">
        <v>13</v>
      </c>
      <c r="H25" s="6">
        <v>1</v>
      </c>
      <c r="I25" s="145" t="s">
        <v>1251</v>
      </c>
      <c r="J25" s="5">
        <v>650000</v>
      </c>
    </row>
    <row r="26" spans="1:12" ht="30" x14ac:dyDescent="0.25">
      <c r="A26" s="6">
        <v>15</v>
      </c>
      <c r="B26" s="6">
        <v>1</v>
      </c>
      <c r="C26" s="13" t="s">
        <v>1251</v>
      </c>
      <c r="D26" s="5">
        <v>950000</v>
      </c>
      <c r="G26" s="6">
        <v>14</v>
      </c>
      <c r="H26" s="6">
        <v>1</v>
      </c>
      <c r="I26" s="145" t="s">
        <v>1253</v>
      </c>
      <c r="J26" s="5">
        <v>1400000</v>
      </c>
      <c r="L26" s="144"/>
    </row>
    <row r="27" spans="1:12" x14ac:dyDescent="0.25">
      <c r="A27" s="6">
        <v>16</v>
      </c>
      <c r="B27" s="6">
        <v>1</v>
      </c>
      <c r="C27" s="2" t="s">
        <v>1253</v>
      </c>
      <c r="D27" s="5">
        <v>2100000</v>
      </c>
      <c r="G27" s="6">
        <v>15</v>
      </c>
      <c r="H27" s="6">
        <v>1</v>
      </c>
      <c r="I27" s="145" t="s">
        <v>1252</v>
      </c>
      <c r="J27" s="5">
        <v>150000</v>
      </c>
    </row>
    <row r="28" spans="1:12" ht="30" x14ac:dyDescent="0.25">
      <c r="A28" s="6">
        <v>17</v>
      </c>
      <c r="B28" s="6">
        <v>1</v>
      </c>
      <c r="C28" s="13" t="s">
        <v>1252</v>
      </c>
      <c r="D28" s="5">
        <v>300000</v>
      </c>
      <c r="G28" s="6">
        <v>16</v>
      </c>
      <c r="H28" s="6">
        <v>2</v>
      </c>
      <c r="I28" s="145" t="s">
        <v>1153</v>
      </c>
      <c r="J28" s="5">
        <v>1000000</v>
      </c>
    </row>
    <row r="29" spans="1:12" x14ac:dyDescent="0.25">
      <c r="A29" s="6">
        <v>18</v>
      </c>
      <c r="B29" s="6">
        <v>2</v>
      </c>
      <c r="C29" s="2" t="s">
        <v>1153</v>
      </c>
      <c r="D29" s="5">
        <v>1400000</v>
      </c>
      <c r="G29" s="6">
        <v>17</v>
      </c>
      <c r="H29" s="6">
        <v>2</v>
      </c>
      <c r="I29" s="145" t="s">
        <v>1258</v>
      </c>
      <c r="J29" s="5">
        <v>650000</v>
      </c>
      <c r="L29" s="144"/>
    </row>
    <row r="30" spans="1:12" x14ac:dyDescent="0.25">
      <c r="A30" s="6">
        <v>19</v>
      </c>
      <c r="B30" s="6">
        <v>2</v>
      </c>
      <c r="C30" s="2" t="s">
        <v>1258</v>
      </c>
      <c r="D30" s="5">
        <v>1400000</v>
      </c>
      <c r="G30" s="6">
        <v>18</v>
      </c>
      <c r="H30" s="6">
        <v>2</v>
      </c>
      <c r="I30" s="133" t="s">
        <v>1259</v>
      </c>
      <c r="J30" s="5">
        <v>880000</v>
      </c>
      <c r="L30" s="144"/>
    </row>
    <row r="31" spans="1:12" ht="16.5" customHeight="1" x14ac:dyDescent="0.25">
      <c r="A31" s="6">
        <v>20</v>
      </c>
      <c r="B31" s="6">
        <v>2</v>
      </c>
      <c r="C31" s="13" t="s">
        <v>1259</v>
      </c>
      <c r="D31" s="5">
        <v>1300000</v>
      </c>
      <c r="G31" s="6">
        <v>19</v>
      </c>
      <c r="H31" s="6">
        <v>1</v>
      </c>
      <c r="I31" s="133" t="s">
        <v>1254</v>
      </c>
      <c r="J31" s="5">
        <v>380000</v>
      </c>
      <c r="L31" s="144"/>
    </row>
    <row r="32" spans="1:12" ht="30" x14ac:dyDescent="0.25">
      <c r="A32" s="6">
        <v>21</v>
      </c>
      <c r="B32" s="6">
        <v>1</v>
      </c>
      <c r="C32" s="13" t="s">
        <v>1254</v>
      </c>
      <c r="D32" s="5">
        <v>650000</v>
      </c>
      <c r="G32" s="6"/>
      <c r="H32" s="6"/>
      <c r="I32" s="133" t="s">
        <v>1297</v>
      </c>
      <c r="J32" s="5">
        <v>80000</v>
      </c>
    </row>
    <row r="33" spans="1:10" ht="30" x14ac:dyDescent="0.25">
      <c r="A33" s="6">
        <v>22</v>
      </c>
      <c r="B33" s="6">
        <v>1</v>
      </c>
      <c r="C33" s="13" t="s">
        <v>1295</v>
      </c>
      <c r="D33" s="5">
        <v>1400000</v>
      </c>
      <c r="G33" s="6"/>
      <c r="H33" s="6"/>
      <c r="I33" s="133" t="s">
        <v>1299</v>
      </c>
      <c r="J33" s="5">
        <v>250000</v>
      </c>
    </row>
    <row r="34" spans="1:10" x14ac:dyDescent="0.25">
      <c r="A34" s="6">
        <v>23</v>
      </c>
      <c r="B34" s="6">
        <v>1</v>
      </c>
      <c r="C34" s="13" t="s">
        <v>1297</v>
      </c>
      <c r="D34" s="5">
        <v>250000</v>
      </c>
      <c r="G34" s="6">
        <v>20</v>
      </c>
      <c r="H34" s="6">
        <v>1</v>
      </c>
      <c r="I34" s="145" t="s">
        <v>1257</v>
      </c>
      <c r="J34" s="5">
        <v>300000</v>
      </c>
    </row>
    <row r="35" spans="1:10" x14ac:dyDescent="0.25">
      <c r="A35" s="6">
        <v>24</v>
      </c>
      <c r="B35" s="6">
        <v>1</v>
      </c>
      <c r="C35" s="13" t="s">
        <v>1298</v>
      </c>
      <c r="D35" s="5">
        <v>250000</v>
      </c>
      <c r="G35" s="6">
        <v>21</v>
      </c>
      <c r="H35" s="6">
        <v>1</v>
      </c>
      <c r="I35" s="133" t="s">
        <v>1264</v>
      </c>
      <c r="J35" s="5">
        <v>80000</v>
      </c>
    </row>
    <row r="36" spans="1:10" x14ac:dyDescent="0.25">
      <c r="A36" s="6">
        <v>25</v>
      </c>
      <c r="B36" s="6">
        <v>1</v>
      </c>
      <c r="C36" s="2" t="s">
        <v>1268</v>
      </c>
      <c r="D36" s="5">
        <v>350000</v>
      </c>
      <c r="G36" s="233" t="s">
        <v>195</v>
      </c>
      <c r="H36" s="233"/>
      <c r="I36" s="233"/>
      <c r="J36" s="146">
        <f>SUM(J12:J35)</f>
        <v>9386293</v>
      </c>
    </row>
    <row r="37" spans="1:10" x14ac:dyDescent="0.25">
      <c r="A37" s="6">
        <v>26</v>
      </c>
      <c r="B37" s="6">
        <v>1</v>
      </c>
      <c r="C37" s="13" t="s">
        <v>724</v>
      </c>
      <c r="D37" s="5">
        <v>600000</v>
      </c>
      <c r="I37" s="77" t="s">
        <v>0</v>
      </c>
      <c r="J37" s="43">
        <f>J36</f>
        <v>9386293</v>
      </c>
    </row>
    <row r="38" spans="1:10" x14ac:dyDescent="0.25">
      <c r="A38" s="190" t="s">
        <v>195</v>
      </c>
      <c r="B38" s="190"/>
      <c r="C38" s="190"/>
      <c r="D38" s="29">
        <f>SUM(D12:D37)</f>
        <v>17023750</v>
      </c>
      <c r="I38" s="140" t="s">
        <v>43</v>
      </c>
      <c r="J38" s="141">
        <f>D38</f>
        <v>17023750</v>
      </c>
    </row>
    <row r="39" spans="1:10" x14ac:dyDescent="0.25">
      <c r="A39" s="273" t="s">
        <v>1202</v>
      </c>
      <c r="B39" s="273"/>
      <c r="C39" s="273"/>
      <c r="D39" s="273"/>
      <c r="I39" s="72" t="s">
        <v>492</v>
      </c>
      <c r="J39" s="73">
        <f>J38-J37</f>
        <v>7637457</v>
      </c>
    </row>
    <row r="40" spans="1:10" x14ac:dyDescent="0.25">
      <c r="A40" s="273"/>
      <c r="B40" s="273"/>
      <c r="C40" s="273"/>
      <c r="D40" s="273"/>
    </row>
  </sheetData>
  <mergeCells count="11">
    <mergeCell ref="A39:D40"/>
    <mergeCell ref="G36:I36"/>
    <mergeCell ref="A38:C38"/>
    <mergeCell ref="A1:D7"/>
    <mergeCell ref="A8:C8"/>
    <mergeCell ref="A9:C9"/>
    <mergeCell ref="A10:D10"/>
    <mergeCell ref="G1:J7"/>
    <mergeCell ref="G8:I8"/>
    <mergeCell ref="G9:I9"/>
    <mergeCell ref="G10:J10"/>
  </mergeCells>
  <pageMargins left="0.7" right="0.7" top="0.75" bottom="0.75" header="0.3" footer="0.3"/>
  <pageSetup orientation="portrait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3AB22-076A-4EA9-B129-076585B00789}">
  <dimension ref="B1:N18"/>
  <sheetViews>
    <sheetView workbookViewId="0">
      <selection activeCell="F12" sqref="F12"/>
    </sheetView>
  </sheetViews>
  <sheetFormatPr defaultRowHeight="15" x14ac:dyDescent="0.25"/>
  <cols>
    <col min="1" max="1" width="5.28515625" customWidth="1"/>
    <col min="4" max="4" width="48.85546875" customWidth="1"/>
    <col min="5" max="5" width="13.42578125" customWidth="1"/>
    <col min="13" max="13" width="23.42578125" customWidth="1"/>
  </cols>
  <sheetData>
    <row r="1" spans="2:14" x14ac:dyDescent="0.25">
      <c r="B1" s="170"/>
      <c r="C1" s="170"/>
      <c r="D1" s="170"/>
      <c r="E1" s="170"/>
    </row>
    <row r="2" spans="2:14" x14ac:dyDescent="0.25">
      <c r="B2" s="170"/>
      <c r="C2" s="170"/>
      <c r="D2" s="170"/>
      <c r="E2" s="170"/>
    </row>
    <row r="3" spans="2:14" x14ac:dyDescent="0.25">
      <c r="B3" s="170"/>
      <c r="C3" s="170"/>
      <c r="D3" s="170"/>
      <c r="E3" s="170"/>
    </row>
    <row r="4" spans="2:14" x14ac:dyDescent="0.25">
      <c r="B4" s="170"/>
      <c r="C4" s="170"/>
      <c r="D4" s="170"/>
      <c r="E4" s="170"/>
    </row>
    <row r="5" spans="2:14" x14ac:dyDescent="0.25">
      <c r="B5" s="170"/>
      <c r="C5" s="170"/>
      <c r="D5" s="170"/>
      <c r="E5" s="170"/>
    </row>
    <row r="6" spans="2:14" x14ac:dyDescent="0.25">
      <c r="B6" s="170"/>
      <c r="C6" s="170"/>
      <c r="D6" s="170"/>
      <c r="E6" s="170"/>
    </row>
    <row r="7" spans="2:14" x14ac:dyDescent="0.25">
      <c r="B7" s="170"/>
      <c r="C7" s="170"/>
      <c r="D7" s="170"/>
      <c r="E7" s="170"/>
    </row>
    <row r="8" spans="2:14" x14ac:dyDescent="0.25">
      <c r="B8" s="211" t="s">
        <v>1019</v>
      </c>
      <c r="C8" s="212"/>
      <c r="D8" s="212"/>
      <c r="E8" s="76" t="s">
        <v>288</v>
      </c>
    </row>
    <row r="9" spans="2:14" x14ac:dyDescent="0.25">
      <c r="B9" s="188" t="s">
        <v>1242</v>
      </c>
      <c r="C9" s="188"/>
      <c r="D9" s="188"/>
      <c r="E9" s="76" t="s">
        <v>732</v>
      </c>
    </row>
    <row r="10" spans="2:14" x14ac:dyDescent="0.25">
      <c r="B10" s="189" t="s">
        <v>1311</v>
      </c>
      <c r="C10" s="189"/>
      <c r="D10" s="189"/>
      <c r="E10" s="189"/>
    </row>
    <row r="11" spans="2:14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M11" t="s">
        <v>1281</v>
      </c>
      <c r="N11">
        <v>700000</v>
      </c>
    </row>
    <row r="12" spans="2:14" x14ac:dyDescent="0.25">
      <c r="B12" s="6">
        <v>1</v>
      </c>
      <c r="C12" s="6" t="s">
        <v>1278</v>
      </c>
      <c r="D12" s="2" t="s">
        <v>1277</v>
      </c>
      <c r="E12" s="5">
        <v>194000</v>
      </c>
      <c r="M12" t="s">
        <v>1282</v>
      </c>
      <c r="N12">
        <v>300000</v>
      </c>
    </row>
    <row r="13" spans="2:14" x14ac:dyDescent="0.25">
      <c r="B13" s="6">
        <v>2</v>
      </c>
      <c r="C13" s="6">
        <v>1</v>
      </c>
      <c r="D13" s="2" t="s">
        <v>1279</v>
      </c>
      <c r="E13" s="5">
        <v>150000</v>
      </c>
      <c r="M13" t="s">
        <v>1283</v>
      </c>
      <c r="N13">
        <v>1800000</v>
      </c>
    </row>
    <row r="14" spans="2:14" x14ac:dyDescent="0.25">
      <c r="B14" s="6">
        <v>3</v>
      </c>
      <c r="C14" s="6">
        <v>1</v>
      </c>
      <c r="D14" s="2" t="s">
        <v>217</v>
      </c>
      <c r="E14" s="5">
        <v>180000</v>
      </c>
      <c r="M14" t="s">
        <v>1284</v>
      </c>
      <c r="N14">
        <v>350000</v>
      </c>
    </row>
    <row r="15" spans="2:14" x14ac:dyDescent="0.25">
      <c r="B15" s="6">
        <v>4</v>
      </c>
      <c r="C15" s="6">
        <v>1</v>
      </c>
      <c r="D15" s="2" t="s">
        <v>1280</v>
      </c>
      <c r="E15" s="5">
        <v>500000</v>
      </c>
      <c r="M15" t="s">
        <v>94</v>
      </c>
      <c r="N15">
        <v>600000</v>
      </c>
    </row>
    <row r="16" spans="2:14" x14ac:dyDescent="0.25">
      <c r="B16" s="190" t="s">
        <v>195</v>
      </c>
      <c r="C16" s="190"/>
      <c r="D16" s="190"/>
      <c r="E16" s="29">
        <f>SUM(E12:E15)</f>
        <v>1024000</v>
      </c>
    </row>
    <row r="17" spans="2:5" x14ac:dyDescent="0.25">
      <c r="B17" s="273" t="s">
        <v>1202</v>
      </c>
      <c r="C17" s="273"/>
      <c r="D17" s="273"/>
      <c r="E17" s="273"/>
    </row>
    <row r="18" spans="2:5" x14ac:dyDescent="0.25">
      <c r="B18" s="273"/>
      <c r="C18" s="273"/>
      <c r="D18" s="273"/>
      <c r="E18" s="273"/>
    </row>
  </sheetData>
  <mergeCells count="6">
    <mergeCell ref="B17:E18"/>
    <mergeCell ref="B1:E7"/>
    <mergeCell ref="B8:D8"/>
    <mergeCell ref="B9:D9"/>
    <mergeCell ref="B10:E10"/>
    <mergeCell ref="B16:D16"/>
  </mergeCells>
  <pageMargins left="0.7" right="0.7" top="0.75" bottom="0.75" header="0.3" footer="0.3"/>
  <pageSetup orientation="portrait" r:id="rId1"/>
  <drawing r:id="rId2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C9DAB-D692-4DB2-B888-1A8A2B99B8E8}">
  <dimension ref="A1:J34"/>
  <sheetViews>
    <sheetView topLeftCell="A9" workbookViewId="0">
      <selection activeCell="F30" sqref="F30"/>
    </sheetView>
  </sheetViews>
  <sheetFormatPr defaultRowHeight="15" x14ac:dyDescent="0.25"/>
  <cols>
    <col min="3" max="3" width="43.42578125" customWidth="1"/>
    <col min="4" max="4" width="16.140625" style="4" customWidth="1"/>
    <col min="5" max="5" width="11.140625" style="4" customWidth="1"/>
    <col min="6" max="6" width="7.7109375" customWidth="1"/>
    <col min="9" max="9" width="41.140625" customWidth="1"/>
    <col min="10" max="10" width="16.5703125" style="4" customWidth="1"/>
  </cols>
  <sheetData>
    <row r="1" spans="1:10" x14ac:dyDescent="0.25">
      <c r="A1" s="170"/>
      <c r="B1" s="170"/>
      <c r="C1" s="170"/>
      <c r="D1" s="170"/>
      <c r="E1" s="1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E2" s="1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E3" s="1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E4" s="1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E5" s="1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E6" s="1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E7" s="1"/>
      <c r="G7" s="170"/>
      <c r="H7" s="170"/>
      <c r="I7" s="170"/>
      <c r="J7" s="170"/>
    </row>
    <row r="8" spans="1:10" x14ac:dyDescent="0.25">
      <c r="A8" s="211" t="s">
        <v>1019</v>
      </c>
      <c r="B8" s="212"/>
      <c r="C8" s="212"/>
      <c r="D8" s="90" t="s">
        <v>288</v>
      </c>
      <c r="E8" s="98"/>
      <c r="G8" s="211" t="s">
        <v>1019</v>
      </c>
      <c r="H8" s="212"/>
      <c r="I8" s="212"/>
      <c r="J8" s="90" t="s">
        <v>288</v>
      </c>
    </row>
    <row r="9" spans="1:10" x14ac:dyDescent="0.25">
      <c r="A9" s="188" t="s">
        <v>1243</v>
      </c>
      <c r="B9" s="188"/>
      <c r="C9" s="188"/>
      <c r="D9" s="90" t="s">
        <v>1310</v>
      </c>
      <c r="E9" s="98"/>
      <c r="G9" s="188" t="s">
        <v>1243</v>
      </c>
      <c r="H9" s="188"/>
      <c r="I9" s="188"/>
      <c r="J9" s="90" t="s">
        <v>732</v>
      </c>
    </row>
    <row r="10" spans="1:10" x14ac:dyDescent="0.25">
      <c r="A10" s="189" t="s">
        <v>1021</v>
      </c>
      <c r="B10" s="189"/>
      <c r="C10" s="189"/>
      <c r="D10" s="189"/>
      <c r="E10" s="25"/>
      <c r="G10" s="189" t="s">
        <v>1021</v>
      </c>
      <c r="H10" s="189"/>
      <c r="I10" s="189"/>
      <c r="J10" s="189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E11" s="61"/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1</v>
      </c>
      <c r="C12" s="2" t="s">
        <v>1296</v>
      </c>
      <c r="D12" s="5">
        <v>900000</v>
      </c>
      <c r="G12" s="6">
        <v>1</v>
      </c>
      <c r="H12" s="6">
        <v>1</v>
      </c>
      <c r="I12" s="2" t="s">
        <v>1296</v>
      </c>
      <c r="J12" s="5">
        <v>500000</v>
      </c>
    </row>
    <row r="13" spans="1:10" x14ac:dyDescent="0.25">
      <c r="A13" s="6">
        <v>2</v>
      </c>
      <c r="B13" s="6">
        <v>4</v>
      </c>
      <c r="C13" s="2" t="s">
        <v>1300</v>
      </c>
      <c r="D13" s="5">
        <v>3580000</v>
      </c>
      <c r="G13" s="6">
        <v>2</v>
      </c>
      <c r="H13" s="6">
        <v>4</v>
      </c>
      <c r="I13" s="2" t="s">
        <v>1300</v>
      </c>
      <c r="J13" s="5">
        <v>2576000</v>
      </c>
    </row>
    <row r="14" spans="1:10" x14ac:dyDescent="0.25">
      <c r="A14" s="6">
        <v>3</v>
      </c>
      <c r="B14" s="6">
        <v>2</v>
      </c>
      <c r="C14" s="2" t="s">
        <v>1301</v>
      </c>
      <c r="D14" s="5">
        <v>230000</v>
      </c>
      <c r="G14" s="6">
        <v>3</v>
      </c>
      <c r="H14" s="6">
        <v>2</v>
      </c>
      <c r="I14" s="2" t="s">
        <v>1301</v>
      </c>
      <c r="J14" s="5">
        <v>93500</v>
      </c>
    </row>
    <row r="15" spans="1:10" x14ac:dyDescent="0.25">
      <c r="A15" s="6">
        <v>4</v>
      </c>
      <c r="B15" s="6">
        <v>1</v>
      </c>
      <c r="C15" s="2" t="s">
        <v>225</v>
      </c>
      <c r="D15" s="5">
        <v>75000</v>
      </c>
      <c r="G15" s="6">
        <v>4</v>
      </c>
      <c r="H15" s="6">
        <v>1</v>
      </c>
      <c r="I15" s="2" t="s">
        <v>225</v>
      </c>
      <c r="J15" s="5">
        <v>34000</v>
      </c>
    </row>
    <row r="16" spans="1:10" x14ac:dyDescent="0.25">
      <c r="A16" s="6">
        <v>5</v>
      </c>
      <c r="B16" s="6">
        <v>1</v>
      </c>
      <c r="C16" s="2" t="s">
        <v>1302</v>
      </c>
      <c r="D16" s="5">
        <v>180000</v>
      </c>
      <c r="G16" s="6">
        <v>5</v>
      </c>
      <c r="H16" s="6">
        <v>1</v>
      </c>
      <c r="I16" s="2" t="s">
        <v>1302</v>
      </c>
      <c r="J16" s="5">
        <v>115000</v>
      </c>
    </row>
    <row r="17" spans="1:10" x14ac:dyDescent="0.25">
      <c r="A17" s="6">
        <v>6</v>
      </c>
      <c r="B17" s="6">
        <v>1</v>
      </c>
      <c r="C17" s="2" t="s">
        <v>224</v>
      </c>
      <c r="D17" s="5">
        <v>140000</v>
      </c>
      <c r="G17" s="6">
        <v>6</v>
      </c>
      <c r="H17" s="6">
        <v>1</v>
      </c>
      <c r="I17" s="2" t="s">
        <v>224</v>
      </c>
      <c r="J17" s="5">
        <v>90000</v>
      </c>
    </row>
    <row r="18" spans="1:10" x14ac:dyDescent="0.25">
      <c r="A18" s="6">
        <v>7</v>
      </c>
      <c r="B18" s="6">
        <v>1</v>
      </c>
      <c r="C18" s="2" t="s">
        <v>146</v>
      </c>
      <c r="D18" s="5">
        <v>170000</v>
      </c>
      <c r="G18" s="6">
        <v>7</v>
      </c>
      <c r="H18" s="6">
        <v>1</v>
      </c>
      <c r="I18" s="2" t="s">
        <v>146</v>
      </c>
      <c r="J18" s="5">
        <v>100000</v>
      </c>
    </row>
    <row r="19" spans="1:10" x14ac:dyDescent="0.25">
      <c r="A19" s="6">
        <v>8</v>
      </c>
      <c r="B19" s="6">
        <v>1</v>
      </c>
      <c r="C19" s="2" t="s">
        <v>1303</v>
      </c>
      <c r="D19" s="5">
        <v>650000</v>
      </c>
      <c r="G19" s="6">
        <v>8</v>
      </c>
      <c r="H19" s="6">
        <v>1</v>
      </c>
      <c r="I19" s="2" t="s">
        <v>1303</v>
      </c>
      <c r="J19" s="5">
        <v>407000</v>
      </c>
    </row>
    <row r="20" spans="1:10" x14ac:dyDescent="0.25">
      <c r="A20" s="6">
        <v>9</v>
      </c>
      <c r="B20" s="6">
        <v>1</v>
      </c>
      <c r="C20" s="2" t="s">
        <v>1304</v>
      </c>
      <c r="D20" s="5">
        <v>320000</v>
      </c>
      <c r="G20" s="6">
        <v>9</v>
      </c>
      <c r="H20" s="6">
        <v>1</v>
      </c>
      <c r="I20" s="2" t="s">
        <v>1304</v>
      </c>
      <c r="J20" s="5">
        <v>215500</v>
      </c>
    </row>
    <row r="21" spans="1:10" x14ac:dyDescent="0.25">
      <c r="A21" s="6">
        <v>10</v>
      </c>
      <c r="B21" s="6">
        <v>1</v>
      </c>
      <c r="C21" s="2" t="s">
        <v>1305</v>
      </c>
      <c r="D21" s="5">
        <v>380000</v>
      </c>
      <c r="G21" s="6">
        <v>10</v>
      </c>
      <c r="H21" s="6">
        <v>1</v>
      </c>
      <c r="I21" s="2" t="s">
        <v>1305</v>
      </c>
      <c r="J21" s="5">
        <v>275000</v>
      </c>
    </row>
    <row r="22" spans="1:10" ht="75" x14ac:dyDescent="0.25">
      <c r="A22" s="6">
        <v>11</v>
      </c>
      <c r="B22" s="6">
        <v>1</v>
      </c>
      <c r="C22" s="13" t="s">
        <v>1313</v>
      </c>
      <c r="D22" s="5">
        <v>2500000</v>
      </c>
      <c r="G22" s="6">
        <v>11</v>
      </c>
      <c r="H22" s="6">
        <v>1</v>
      </c>
      <c r="I22" s="2" t="s">
        <v>1306</v>
      </c>
      <c r="J22" s="5">
        <v>1200000</v>
      </c>
    </row>
    <row r="23" spans="1:10" x14ac:dyDescent="0.25">
      <c r="A23" s="6">
        <v>12</v>
      </c>
      <c r="B23" s="6">
        <v>1</v>
      </c>
      <c r="C23" s="2" t="s">
        <v>79</v>
      </c>
      <c r="D23" s="5">
        <v>1800000</v>
      </c>
      <c r="G23" s="190" t="s">
        <v>195</v>
      </c>
      <c r="H23" s="190"/>
      <c r="I23" s="190"/>
      <c r="J23" s="29">
        <f>SUM(J12:J22)</f>
        <v>5606000</v>
      </c>
    </row>
    <row r="24" spans="1:10" x14ac:dyDescent="0.25">
      <c r="A24" s="274" t="s">
        <v>195</v>
      </c>
      <c r="B24" s="274"/>
      <c r="C24" s="274"/>
      <c r="D24" s="148">
        <f>SUM(D12:D23)</f>
        <v>10925000</v>
      </c>
      <c r="E24" s="24"/>
    </row>
    <row r="25" spans="1:10" x14ac:dyDescent="0.25">
      <c r="A25" s="60"/>
      <c r="B25" s="60"/>
      <c r="C25" s="60"/>
      <c r="D25" s="24"/>
      <c r="I25" s="77" t="s">
        <v>0</v>
      </c>
      <c r="J25" s="43">
        <f>J23</f>
        <v>5606000</v>
      </c>
    </row>
    <row r="26" spans="1:10" x14ac:dyDescent="0.25">
      <c r="A26" s="60"/>
      <c r="B26" s="60"/>
      <c r="C26" s="60"/>
      <c r="D26" s="24"/>
      <c r="I26" s="140" t="s">
        <v>43</v>
      </c>
      <c r="J26" s="141">
        <f>D24</f>
        <v>10925000</v>
      </c>
    </row>
    <row r="27" spans="1:10" x14ac:dyDescent="0.25">
      <c r="A27" s="275" t="s">
        <v>1336</v>
      </c>
      <c r="B27" s="275"/>
      <c r="C27" s="275"/>
      <c r="D27" s="275"/>
      <c r="I27" s="72" t="s">
        <v>492</v>
      </c>
      <c r="J27" s="73">
        <f>J26-J25</f>
        <v>5319000</v>
      </c>
    </row>
    <row r="28" spans="1:10" x14ac:dyDescent="0.25">
      <c r="A28" s="275"/>
      <c r="B28" s="275"/>
      <c r="C28" s="275"/>
      <c r="D28" s="275"/>
    </row>
    <row r="29" spans="1:10" x14ac:dyDescent="0.25">
      <c r="C29" t="s">
        <v>939</v>
      </c>
    </row>
    <row r="30" spans="1:10" x14ac:dyDescent="0.25">
      <c r="C30" t="s">
        <v>1334</v>
      </c>
    </row>
    <row r="31" spans="1:10" x14ac:dyDescent="0.25">
      <c r="C31" t="s">
        <v>1335</v>
      </c>
    </row>
    <row r="32" spans="1:10" x14ac:dyDescent="0.25">
      <c r="C32" t="s">
        <v>1337</v>
      </c>
    </row>
    <row r="33" spans="1:4" x14ac:dyDescent="0.25">
      <c r="A33" s="149"/>
      <c r="B33" s="149"/>
      <c r="C33" s="149"/>
      <c r="D33" s="149"/>
    </row>
    <row r="34" spans="1:4" x14ac:dyDescent="0.25">
      <c r="A34" s="149"/>
      <c r="B34" s="149"/>
      <c r="C34" s="149"/>
      <c r="D34" s="149"/>
    </row>
  </sheetData>
  <mergeCells count="11">
    <mergeCell ref="G23:I23"/>
    <mergeCell ref="A24:C24"/>
    <mergeCell ref="A27:D28"/>
    <mergeCell ref="A1:D7"/>
    <mergeCell ref="A8:C8"/>
    <mergeCell ref="A9:C9"/>
    <mergeCell ref="A10:D10"/>
    <mergeCell ref="G1:J7"/>
    <mergeCell ref="G8:I8"/>
    <mergeCell ref="G9:I9"/>
    <mergeCell ref="G10:J10"/>
  </mergeCells>
  <pageMargins left="0.7" right="0.7" top="0.75" bottom="0.75" header="0.3" footer="0.3"/>
  <pageSetup orientation="portrait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F0FA7-E236-4CDB-98F9-4F33A5F96DE3}">
  <dimension ref="B1:E15"/>
  <sheetViews>
    <sheetView workbookViewId="0">
      <selection activeCell="H14" sqref="H14"/>
    </sheetView>
  </sheetViews>
  <sheetFormatPr defaultRowHeight="15" x14ac:dyDescent="0.25"/>
  <cols>
    <col min="1" max="1" width="5.85546875" customWidth="1"/>
    <col min="4" max="4" width="46.5703125" customWidth="1"/>
    <col min="5" max="5" width="15.5703125" customWidth="1"/>
  </cols>
  <sheetData>
    <row r="1" spans="2:5" x14ac:dyDescent="0.25">
      <c r="B1" s="170"/>
      <c r="C1" s="170"/>
      <c r="D1" s="170"/>
      <c r="E1" s="170"/>
    </row>
    <row r="2" spans="2:5" x14ac:dyDescent="0.25">
      <c r="B2" s="170"/>
      <c r="C2" s="170"/>
      <c r="D2" s="170"/>
      <c r="E2" s="170"/>
    </row>
    <row r="3" spans="2:5" x14ac:dyDescent="0.25">
      <c r="B3" s="170"/>
      <c r="C3" s="170"/>
      <c r="D3" s="170"/>
      <c r="E3" s="170"/>
    </row>
    <row r="4" spans="2:5" x14ac:dyDescent="0.25">
      <c r="B4" s="170"/>
      <c r="C4" s="170"/>
      <c r="D4" s="170"/>
      <c r="E4" s="170"/>
    </row>
    <row r="5" spans="2:5" x14ac:dyDescent="0.25">
      <c r="B5" s="170"/>
      <c r="C5" s="170"/>
      <c r="D5" s="170"/>
      <c r="E5" s="170"/>
    </row>
    <row r="6" spans="2:5" x14ac:dyDescent="0.25">
      <c r="B6" s="170"/>
      <c r="C6" s="170"/>
      <c r="D6" s="170"/>
      <c r="E6" s="170"/>
    </row>
    <row r="7" spans="2:5" x14ac:dyDescent="0.25">
      <c r="B7" s="170"/>
      <c r="C7" s="170"/>
      <c r="D7" s="170"/>
      <c r="E7" s="170"/>
    </row>
    <row r="8" spans="2:5" x14ac:dyDescent="0.25">
      <c r="B8" s="211" t="s">
        <v>1019</v>
      </c>
      <c r="C8" s="212"/>
      <c r="D8" s="212"/>
      <c r="E8" s="76" t="s">
        <v>288</v>
      </c>
    </row>
    <row r="9" spans="2:5" x14ac:dyDescent="0.25">
      <c r="B9" s="188" t="s">
        <v>1307</v>
      </c>
      <c r="C9" s="188"/>
      <c r="D9" s="188"/>
      <c r="E9" s="76" t="s">
        <v>1308</v>
      </c>
    </row>
    <row r="10" spans="2:5" x14ac:dyDescent="0.25">
      <c r="B10" s="189" t="s">
        <v>1312</v>
      </c>
      <c r="C10" s="189"/>
      <c r="D10" s="189"/>
      <c r="E10" s="189"/>
    </row>
    <row r="11" spans="2:5" x14ac:dyDescent="0.25">
      <c r="B11" s="44" t="s">
        <v>14</v>
      </c>
      <c r="C11" s="44" t="s">
        <v>179</v>
      </c>
      <c r="D11" s="44" t="s">
        <v>110</v>
      </c>
      <c r="E11" s="45" t="s">
        <v>111</v>
      </c>
    </row>
    <row r="12" spans="2:5" x14ac:dyDescent="0.25">
      <c r="B12" s="6">
        <v>1</v>
      </c>
      <c r="C12" s="6">
        <v>1</v>
      </c>
      <c r="D12" s="2" t="s">
        <v>1309</v>
      </c>
      <c r="E12" s="5">
        <v>600000</v>
      </c>
    </row>
    <row r="13" spans="2:5" x14ac:dyDescent="0.25">
      <c r="B13" s="190" t="s">
        <v>195</v>
      </c>
      <c r="C13" s="190"/>
      <c r="D13" s="190"/>
      <c r="E13" s="29">
        <f>SUM(E12:E12)</f>
        <v>600000</v>
      </c>
    </row>
    <row r="14" spans="2:5" x14ac:dyDescent="0.25">
      <c r="B14" s="273" t="s">
        <v>1202</v>
      </c>
      <c r="C14" s="273"/>
      <c r="D14" s="273"/>
      <c r="E14" s="273"/>
    </row>
    <row r="15" spans="2:5" x14ac:dyDescent="0.25">
      <c r="B15" s="273"/>
      <c r="C15" s="273"/>
      <c r="D15" s="273"/>
      <c r="E15" s="273"/>
    </row>
  </sheetData>
  <mergeCells count="6">
    <mergeCell ref="B14:E15"/>
    <mergeCell ref="B1:E7"/>
    <mergeCell ref="B8:D8"/>
    <mergeCell ref="B9:D9"/>
    <mergeCell ref="B10:E10"/>
    <mergeCell ref="B13:D13"/>
  </mergeCells>
  <pageMargins left="0.7" right="0.7" top="0.75" bottom="0.75" header="0.3" footer="0.3"/>
  <pageSetup orientation="portrait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06132-FCC3-4B3C-A49A-AC092F83F5AE}">
  <dimension ref="B1:L21"/>
  <sheetViews>
    <sheetView topLeftCell="A7" workbookViewId="0">
      <selection activeCell="B20" sqref="B20:E21"/>
    </sheetView>
  </sheetViews>
  <sheetFormatPr defaultRowHeight="15" x14ac:dyDescent="0.25"/>
  <cols>
    <col min="1" max="1" width="5.85546875" customWidth="1"/>
    <col min="4" max="4" width="48.85546875" customWidth="1"/>
    <col min="5" max="5" width="15.42578125" customWidth="1"/>
  </cols>
  <sheetData>
    <row r="1" spans="2:12" x14ac:dyDescent="0.25">
      <c r="B1" s="170"/>
      <c r="C1" s="170"/>
      <c r="D1" s="170"/>
      <c r="E1" s="170"/>
    </row>
    <row r="2" spans="2:12" x14ac:dyDescent="0.25">
      <c r="B2" s="170"/>
      <c r="C2" s="170"/>
      <c r="D2" s="170"/>
      <c r="E2" s="170"/>
    </row>
    <row r="3" spans="2:12" x14ac:dyDescent="0.25">
      <c r="B3" s="170"/>
      <c r="C3" s="170"/>
      <c r="D3" s="170"/>
      <c r="E3" s="170"/>
    </row>
    <row r="4" spans="2:12" x14ac:dyDescent="0.25">
      <c r="B4" s="170"/>
      <c r="C4" s="170"/>
      <c r="D4" s="170"/>
      <c r="E4" s="170"/>
    </row>
    <row r="5" spans="2:12" x14ac:dyDescent="0.25">
      <c r="B5" s="170"/>
      <c r="C5" s="170"/>
      <c r="D5" s="170"/>
      <c r="E5" s="170"/>
    </row>
    <row r="6" spans="2:12" x14ac:dyDescent="0.25">
      <c r="B6" s="170"/>
      <c r="C6" s="170"/>
      <c r="D6" s="170"/>
      <c r="E6" s="170"/>
    </row>
    <row r="7" spans="2:12" x14ac:dyDescent="0.25">
      <c r="B7" s="170"/>
      <c r="C7" s="170"/>
      <c r="D7" s="170"/>
      <c r="E7" s="170"/>
    </row>
    <row r="8" spans="2:12" x14ac:dyDescent="0.25">
      <c r="B8" s="211" t="s">
        <v>1292</v>
      </c>
      <c r="C8" s="212"/>
      <c r="D8" s="212"/>
      <c r="E8" s="76" t="s">
        <v>1289</v>
      </c>
    </row>
    <row r="9" spans="2:12" x14ac:dyDescent="0.25">
      <c r="B9" s="188" t="s">
        <v>1285</v>
      </c>
      <c r="C9" s="188"/>
      <c r="D9" s="188"/>
      <c r="E9" s="76" t="s">
        <v>1290</v>
      </c>
    </row>
    <row r="10" spans="2:12" x14ac:dyDescent="0.25">
      <c r="B10" s="189" t="s">
        <v>1286</v>
      </c>
      <c r="C10" s="189"/>
      <c r="D10" s="189"/>
      <c r="E10" s="189"/>
      <c r="J10">
        <v>1500000</v>
      </c>
      <c r="L10" t="s">
        <v>53</v>
      </c>
    </row>
    <row r="11" spans="2:12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J11">
        <v>250000</v>
      </c>
    </row>
    <row r="12" spans="2:12" x14ac:dyDescent="0.25">
      <c r="B12" s="6">
        <v>1</v>
      </c>
      <c r="C12" s="6">
        <v>1</v>
      </c>
      <c r="D12" s="2" t="s">
        <v>1287</v>
      </c>
      <c r="E12" s="5">
        <v>700000</v>
      </c>
      <c r="J12">
        <v>350000</v>
      </c>
    </row>
    <row r="13" spans="2:12" x14ac:dyDescent="0.25">
      <c r="B13" s="6">
        <v>2</v>
      </c>
      <c r="C13" s="6">
        <v>4</v>
      </c>
      <c r="D13" s="2" t="s">
        <v>1291</v>
      </c>
      <c r="E13" s="5">
        <v>800000</v>
      </c>
      <c r="J13">
        <f>SUM(J10:J12)</f>
        <v>2100000</v>
      </c>
    </row>
    <row r="14" spans="2:12" x14ac:dyDescent="0.25">
      <c r="B14" s="6">
        <v>3</v>
      </c>
      <c r="C14" s="6">
        <v>1</v>
      </c>
      <c r="D14" s="2" t="s">
        <v>1288</v>
      </c>
      <c r="E14" s="5">
        <v>1800000</v>
      </c>
    </row>
    <row r="15" spans="2:12" x14ac:dyDescent="0.25">
      <c r="B15" s="6">
        <v>4</v>
      </c>
      <c r="C15" s="6">
        <v>2</v>
      </c>
      <c r="D15" s="2" t="s">
        <v>1284</v>
      </c>
      <c r="E15" s="5">
        <v>350000</v>
      </c>
      <c r="J15" s="4">
        <f>E19-J13</f>
        <v>2600000</v>
      </c>
    </row>
    <row r="16" spans="2:12" x14ac:dyDescent="0.25">
      <c r="B16" s="6">
        <v>5</v>
      </c>
      <c r="C16" s="6">
        <v>1</v>
      </c>
      <c r="D16" s="2" t="s">
        <v>1293</v>
      </c>
      <c r="E16" s="5">
        <v>150000</v>
      </c>
    </row>
    <row r="17" spans="2:5" x14ac:dyDescent="0.25">
      <c r="B17" s="6">
        <v>6</v>
      </c>
      <c r="C17" s="6">
        <v>4</v>
      </c>
      <c r="D17" s="2" t="s">
        <v>1294</v>
      </c>
      <c r="E17" s="5">
        <v>300000</v>
      </c>
    </row>
    <row r="18" spans="2:5" x14ac:dyDescent="0.25">
      <c r="B18" s="6">
        <v>7</v>
      </c>
      <c r="C18" s="6">
        <v>1</v>
      </c>
      <c r="D18" s="2" t="s">
        <v>94</v>
      </c>
      <c r="E18" s="5">
        <v>600000</v>
      </c>
    </row>
    <row r="19" spans="2:5" x14ac:dyDescent="0.25">
      <c r="B19" s="233" t="s">
        <v>183</v>
      </c>
      <c r="C19" s="233"/>
      <c r="D19" s="233"/>
      <c r="E19" s="64">
        <f>SUM(E12:E18)</f>
        <v>4700000</v>
      </c>
    </row>
    <row r="20" spans="2:5" x14ac:dyDescent="0.25">
      <c r="B20" s="200" t="s">
        <v>1345</v>
      </c>
      <c r="C20" s="200"/>
      <c r="D20" s="200"/>
      <c r="E20" s="29">
        <v>2400000</v>
      </c>
    </row>
    <row r="21" spans="2:5" x14ac:dyDescent="0.25">
      <c r="B21" s="200" t="s">
        <v>1346</v>
      </c>
      <c r="C21" s="200"/>
      <c r="D21" s="200"/>
      <c r="E21" s="29">
        <v>1800000</v>
      </c>
    </row>
  </sheetData>
  <mergeCells count="7">
    <mergeCell ref="B21:D21"/>
    <mergeCell ref="B20:D20"/>
    <mergeCell ref="B1:E7"/>
    <mergeCell ref="B8:D8"/>
    <mergeCell ref="B9:D9"/>
    <mergeCell ref="B10:E10"/>
    <mergeCell ref="B19:D19"/>
  </mergeCells>
  <pageMargins left="0.7" right="0.7" top="0.75" bottom="0.75" header="0.3" footer="0.3"/>
  <pageSetup orientation="portrait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728C2-BF8B-42D2-9FD4-279436AA0119}">
  <dimension ref="B1:L19"/>
  <sheetViews>
    <sheetView topLeftCell="A3" workbookViewId="0">
      <selection activeCell="B16" sqref="B16:E17"/>
    </sheetView>
  </sheetViews>
  <sheetFormatPr defaultRowHeight="15" x14ac:dyDescent="0.25"/>
  <cols>
    <col min="1" max="1" width="5.28515625" customWidth="1"/>
    <col min="4" max="4" width="45" customWidth="1"/>
    <col min="5" max="5" width="15.140625" customWidth="1"/>
    <col min="11" max="11" width="40" customWidth="1"/>
    <col min="12" max="12" width="17.42578125" customWidth="1"/>
  </cols>
  <sheetData>
    <row r="1" spans="2:12" x14ac:dyDescent="0.25">
      <c r="B1" s="170"/>
      <c r="C1" s="170"/>
      <c r="D1" s="170"/>
      <c r="E1" s="170"/>
      <c r="I1" s="170"/>
      <c r="J1" s="170"/>
      <c r="K1" s="170"/>
      <c r="L1" s="170"/>
    </row>
    <row r="2" spans="2:12" x14ac:dyDescent="0.25">
      <c r="B2" s="170"/>
      <c r="C2" s="170"/>
      <c r="D2" s="170"/>
      <c r="E2" s="170"/>
      <c r="I2" s="170"/>
      <c r="J2" s="170"/>
      <c r="K2" s="170"/>
      <c r="L2" s="170"/>
    </row>
    <row r="3" spans="2:12" x14ac:dyDescent="0.25">
      <c r="B3" s="170"/>
      <c r="C3" s="170"/>
      <c r="D3" s="170"/>
      <c r="E3" s="170"/>
      <c r="I3" s="170"/>
      <c r="J3" s="170"/>
      <c r="K3" s="170"/>
      <c r="L3" s="170"/>
    </row>
    <row r="4" spans="2:12" x14ac:dyDescent="0.25">
      <c r="B4" s="170"/>
      <c r="C4" s="170"/>
      <c r="D4" s="170"/>
      <c r="E4" s="170"/>
      <c r="I4" s="170"/>
      <c r="J4" s="170"/>
      <c r="K4" s="170"/>
      <c r="L4" s="170"/>
    </row>
    <row r="5" spans="2:12" x14ac:dyDescent="0.25">
      <c r="B5" s="170"/>
      <c r="C5" s="170"/>
      <c r="D5" s="170"/>
      <c r="E5" s="170"/>
      <c r="I5" s="170"/>
      <c r="J5" s="170"/>
      <c r="K5" s="170"/>
      <c r="L5" s="170"/>
    </row>
    <row r="6" spans="2:12" x14ac:dyDescent="0.25">
      <c r="B6" s="170"/>
      <c r="C6" s="170"/>
      <c r="D6" s="170"/>
      <c r="E6" s="170"/>
      <c r="I6" s="170"/>
      <c r="J6" s="170"/>
      <c r="K6" s="170"/>
      <c r="L6" s="170"/>
    </row>
    <row r="7" spans="2:12" x14ac:dyDescent="0.25">
      <c r="B7" s="170"/>
      <c r="C7" s="170"/>
      <c r="D7" s="170"/>
      <c r="E7" s="170"/>
      <c r="I7" s="170"/>
      <c r="J7" s="170"/>
      <c r="K7" s="170"/>
      <c r="L7" s="170"/>
    </row>
    <row r="8" spans="2:12" x14ac:dyDescent="0.25">
      <c r="B8" s="211" t="s">
        <v>1323</v>
      </c>
      <c r="C8" s="212"/>
      <c r="D8" s="212"/>
      <c r="E8" s="76" t="s">
        <v>1325</v>
      </c>
      <c r="I8" s="211" t="s">
        <v>1323</v>
      </c>
      <c r="J8" s="212"/>
      <c r="K8" s="212"/>
      <c r="L8" s="76" t="s">
        <v>1325</v>
      </c>
    </row>
    <row r="9" spans="2:12" x14ac:dyDescent="0.25">
      <c r="B9" s="188" t="s">
        <v>1324</v>
      </c>
      <c r="C9" s="188"/>
      <c r="D9" s="188"/>
      <c r="E9" s="76" t="s">
        <v>1332</v>
      </c>
      <c r="I9" s="188" t="s">
        <v>1324</v>
      </c>
      <c r="J9" s="188"/>
      <c r="K9" s="188"/>
      <c r="L9" s="76" t="s">
        <v>1326</v>
      </c>
    </row>
    <row r="10" spans="2:12" x14ac:dyDescent="0.25">
      <c r="B10" s="189" t="s">
        <v>1286</v>
      </c>
      <c r="C10" s="189"/>
      <c r="D10" s="189"/>
      <c r="E10" s="189"/>
      <c r="I10" s="189" t="s">
        <v>1286</v>
      </c>
      <c r="J10" s="189"/>
      <c r="K10" s="189"/>
      <c r="L10" s="189"/>
    </row>
    <row r="11" spans="2:12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I11" s="44" t="s">
        <v>14</v>
      </c>
      <c r="J11" s="44" t="s">
        <v>179</v>
      </c>
      <c r="K11" s="44" t="s">
        <v>110</v>
      </c>
      <c r="L11" s="45" t="s">
        <v>111</v>
      </c>
    </row>
    <row r="12" spans="2:12" x14ac:dyDescent="0.25">
      <c r="B12" s="6">
        <v>1</v>
      </c>
      <c r="C12" s="6">
        <v>2</v>
      </c>
      <c r="D12" s="2" t="s">
        <v>1327</v>
      </c>
      <c r="E12" s="5">
        <v>2000000</v>
      </c>
      <c r="I12" s="6">
        <v>1</v>
      </c>
      <c r="J12" s="6">
        <v>2</v>
      </c>
      <c r="K12" s="2" t="s">
        <v>1327</v>
      </c>
      <c r="L12" s="5">
        <v>1600000</v>
      </c>
    </row>
    <row r="13" spans="2:12" ht="30" x14ac:dyDescent="0.25">
      <c r="B13" s="6">
        <v>2</v>
      </c>
      <c r="C13" s="6">
        <v>1</v>
      </c>
      <c r="D13" s="13" t="s">
        <v>1333</v>
      </c>
      <c r="E13" s="5">
        <v>300000</v>
      </c>
      <c r="I13" s="6">
        <v>2</v>
      </c>
      <c r="J13" s="6">
        <v>1</v>
      </c>
      <c r="K13" s="2" t="s">
        <v>1328</v>
      </c>
      <c r="L13" s="5"/>
    </row>
    <row r="14" spans="2:12" x14ac:dyDescent="0.25">
      <c r="B14" s="6">
        <v>5</v>
      </c>
      <c r="C14" s="6">
        <v>2</v>
      </c>
      <c r="D14" s="2" t="s">
        <v>1331</v>
      </c>
      <c r="E14" s="5">
        <v>250000</v>
      </c>
      <c r="I14" s="6">
        <v>3</v>
      </c>
      <c r="J14" s="6">
        <v>1</v>
      </c>
      <c r="K14" s="2" t="s">
        <v>1329</v>
      </c>
      <c r="L14" s="5"/>
    </row>
    <row r="15" spans="2:12" x14ac:dyDescent="0.25">
      <c r="B15" s="190" t="s">
        <v>183</v>
      </c>
      <c r="C15" s="190"/>
      <c r="D15" s="190"/>
      <c r="E15" s="29">
        <f>SUM(E12:E14)</f>
        <v>2550000</v>
      </c>
      <c r="I15" s="6">
        <v>4</v>
      </c>
      <c r="J15" s="6">
        <v>1</v>
      </c>
      <c r="K15" s="2" t="s">
        <v>1330</v>
      </c>
      <c r="L15" s="5">
        <v>150000</v>
      </c>
    </row>
    <row r="16" spans="2:12" x14ac:dyDescent="0.25">
      <c r="B16" s="273" t="s">
        <v>1202</v>
      </c>
      <c r="C16" s="273"/>
      <c r="D16" s="273"/>
      <c r="E16" s="273"/>
      <c r="I16" s="6">
        <v>5</v>
      </c>
      <c r="J16" s="6">
        <v>2</v>
      </c>
      <c r="K16" s="2" t="s">
        <v>1331</v>
      </c>
      <c r="L16" s="5">
        <v>250000</v>
      </c>
    </row>
    <row r="17" spans="2:12" x14ac:dyDescent="0.25">
      <c r="B17" s="273"/>
      <c r="C17" s="273"/>
      <c r="D17" s="273"/>
      <c r="E17" s="273"/>
      <c r="I17" s="276" t="s">
        <v>183</v>
      </c>
      <c r="J17" s="276"/>
      <c r="K17" s="276"/>
      <c r="L17" s="43">
        <f>SUM(L12:L16)</f>
        <v>2000000</v>
      </c>
    </row>
    <row r="18" spans="2:12" x14ac:dyDescent="0.25">
      <c r="B18" s="195" t="s">
        <v>1012</v>
      </c>
      <c r="C18" s="195"/>
      <c r="D18" s="195"/>
      <c r="E18" s="32">
        <v>550000</v>
      </c>
    </row>
    <row r="19" spans="2:12" x14ac:dyDescent="0.25">
      <c r="B19" s="195" t="s">
        <v>135</v>
      </c>
      <c r="C19" s="195"/>
      <c r="D19" s="195"/>
      <c r="E19" s="32"/>
    </row>
  </sheetData>
  <mergeCells count="13">
    <mergeCell ref="B1:E7"/>
    <mergeCell ref="B8:D8"/>
    <mergeCell ref="B9:D9"/>
    <mergeCell ref="B10:E10"/>
    <mergeCell ref="I1:L7"/>
    <mergeCell ref="I8:K8"/>
    <mergeCell ref="I9:K9"/>
    <mergeCell ref="I10:L10"/>
    <mergeCell ref="B18:D18"/>
    <mergeCell ref="B19:D19"/>
    <mergeCell ref="I17:K17"/>
    <mergeCell ref="B15:D15"/>
    <mergeCell ref="B16:E17"/>
  </mergeCells>
  <pageMargins left="0.7" right="0.7" top="0.75" bottom="0.75" header="0.3" footer="0.3"/>
  <pageSetup orientation="portrait" r:id="rId1"/>
  <drawing r:id="rId2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136D0-A70E-4838-9FB6-C9A3FF1B52ED}">
  <dimension ref="B1:K21"/>
  <sheetViews>
    <sheetView topLeftCell="A10" workbookViewId="0">
      <selection activeCell="F17" sqref="F17"/>
    </sheetView>
  </sheetViews>
  <sheetFormatPr defaultRowHeight="15" x14ac:dyDescent="0.25"/>
  <cols>
    <col min="1" max="1" width="3.5703125" customWidth="1"/>
    <col min="3" max="3" width="10" customWidth="1"/>
    <col min="4" max="4" width="50" customWidth="1"/>
    <col min="5" max="5" width="16" customWidth="1"/>
    <col min="10" max="10" width="43" customWidth="1"/>
    <col min="11" max="11" width="18.42578125" customWidth="1"/>
  </cols>
  <sheetData>
    <row r="1" spans="2:11" x14ac:dyDescent="0.25">
      <c r="B1" s="170"/>
      <c r="C1" s="170"/>
      <c r="D1" s="170"/>
      <c r="E1" s="170"/>
      <c r="H1" s="170"/>
      <c r="I1" s="170"/>
      <c r="J1" s="170"/>
      <c r="K1" s="170"/>
    </row>
    <row r="2" spans="2:11" x14ac:dyDescent="0.25">
      <c r="B2" s="170"/>
      <c r="C2" s="170"/>
      <c r="D2" s="170"/>
      <c r="E2" s="170"/>
      <c r="H2" s="170"/>
      <c r="I2" s="170"/>
      <c r="J2" s="170"/>
      <c r="K2" s="170"/>
    </row>
    <row r="3" spans="2:11" x14ac:dyDescent="0.25">
      <c r="B3" s="170"/>
      <c r="C3" s="170"/>
      <c r="D3" s="170"/>
      <c r="E3" s="170"/>
      <c r="H3" s="170"/>
      <c r="I3" s="170"/>
      <c r="J3" s="170"/>
      <c r="K3" s="170"/>
    </row>
    <row r="4" spans="2:11" x14ac:dyDescent="0.25">
      <c r="B4" s="170"/>
      <c r="C4" s="170"/>
      <c r="D4" s="170"/>
      <c r="E4" s="170"/>
      <c r="H4" s="170"/>
      <c r="I4" s="170"/>
      <c r="J4" s="170"/>
      <c r="K4" s="170"/>
    </row>
    <row r="5" spans="2:11" x14ac:dyDescent="0.25">
      <c r="B5" s="170"/>
      <c r="C5" s="170"/>
      <c r="D5" s="170"/>
      <c r="E5" s="170"/>
      <c r="H5" s="170"/>
      <c r="I5" s="170"/>
      <c r="J5" s="170"/>
      <c r="K5" s="170"/>
    </row>
    <row r="6" spans="2:11" x14ac:dyDescent="0.25">
      <c r="B6" s="170"/>
      <c r="C6" s="170"/>
      <c r="D6" s="170"/>
      <c r="E6" s="170"/>
      <c r="H6" s="170"/>
      <c r="I6" s="170"/>
      <c r="J6" s="170"/>
      <c r="K6" s="170"/>
    </row>
    <row r="7" spans="2:11" x14ac:dyDescent="0.25">
      <c r="B7" s="170"/>
      <c r="C7" s="170"/>
      <c r="D7" s="170"/>
      <c r="E7" s="170"/>
      <c r="H7" s="170"/>
      <c r="I7" s="170"/>
      <c r="J7" s="170"/>
      <c r="K7" s="170"/>
    </row>
    <row r="8" spans="2:11" x14ac:dyDescent="0.25">
      <c r="B8" s="211" t="s">
        <v>1338</v>
      </c>
      <c r="C8" s="212"/>
      <c r="D8" s="212"/>
      <c r="E8" s="76" t="s">
        <v>1484</v>
      </c>
      <c r="H8" s="211" t="s">
        <v>1338</v>
      </c>
      <c r="I8" s="212"/>
      <c r="J8" s="212"/>
      <c r="K8" s="76" t="s">
        <v>288</v>
      </c>
    </row>
    <row r="9" spans="2:11" x14ac:dyDescent="0.25">
      <c r="B9" s="188" t="s">
        <v>1339</v>
      </c>
      <c r="C9" s="188"/>
      <c r="D9" s="188"/>
      <c r="E9" s="76" t="s">
        <v>1344</v>
      </c>
      <c r="H9" s="188" t="s">
        <v>1339</v>
      </c>
      <c r="I9" s="188"/>
      <c r="J9" s="188"/>
      <c r="K9" s="76" t="s">
        <v>615</v>
      </c>
    </row>
    <row r="10" spans="2:11" x14ac:dyDescent="0.25">
      <c r="B10" s="189" t="s">
        <v>1485</v>
      </c>
      <c r="C10" s="189"/>
      <c r="D10" s="189"/>
      <c r="E10" s="189"/>
      <c r="H10" s="189" t="s">
        <v>1286</v>
      </c>
      <c r="I10" s="189"/>
      <c r="J10" s="189"/>
      <c r="K10" s="189"/>
    </row>
    <row r="11" spans="2:11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H11" s="44" t="s">
        <v>14</v>
      </c>
      <c r="I11" s="44" t="s">
        <v>179</v>
      </c>
      <c r="J11" s="44" t="s">
        <v>110</v>
      </c>
      <c r="K11" s="45" t="s">
        <v>111</v>
      </c>
    </row>
    <row r="12" spans="2:11" x14ac:dyDescent="0.25">
      <c r="B12" s="6">
        <v>1</v>
      </c>
      <c r="C12" s="6">
        <v>2</v>
      </c>
      <c r="D12" s="2" t="s">
        <v>1340</v>
      </c>
      <c r="E12" s="5">
        <v>2057210</v>
      </c>
      <c r="H12" s="6">
        <v>1</v>
      </c>
      <c r="I12" s="6">
        <v>2</v>
      </c>
      <c r="J12" s="2" t="s">
        <v>1340</v>
      </c>
      <c r="K12" s="5">
        <v>1440046</v>
      </c>
    </row>
    <row r="13" spans="2:11" x14ac:dyDescent="0.25">
      <c r="B13" s="6">
        <v>2</v>
      </c>
      <c r="C13" s="6">
        <v>1</v>
      </c>
      <c r="D13" s="13" t="s">
        <v>1341</v>
      </c>
      <c r="E13" s="5">
        <v>250000</v>
      </c>
      <c r="H13" s="6">
        <v>2</v>
      </c>
      <c r="I13" s="6">
        <v>1</v>
      </c>
      <c r="J13" s="13" t="s">
        <v>1341</v>
      </c>
      <c r="K13" s="5">
        <v>250000</v>
      </c>
    </row>
    <row r="14" spans="2:11" x14ac:dyDescent="0.25">
      <c r="B14" s="6">
        <v>3</v>
      </c>
      <c r="C14" s="6">
        <v>1</v>
      </c>
      <c r="D14" s="13" t="s">
        <v>125</v>
      </c>
      <c r="E14" s="5">
        <v>1483404</v>
      </c>
      <c r="H14" s="6">
        <v>3</v>
      </c>
      <c r="I14" s="6">
        <v>1</v>
      </c>
      <c r="J14" s="13" t="s">
        <v>125</v>
      </c>
      <c r="K14" s="5">
        <v>1038383</v>
      </c>
    </row>
    <row r="15" spans="2:11" x14ac:dyDescent="0.25">
      <c r="B15" s="6">
        <v>4</v>
      </c>
      <c r="C15" s="6">
        <v>1</v>
      </c>
      <c r="D15" s="13" t="s">
        <v>1352</v>
      </c>
      <c r="E15" s="5">
        <v>250000</v>
      </c>
      <c r="H15" s="6">
        <v>4</v>
      </c>
      <c r="I15" s="6">
        <v>1</v>
      </c>
      <c r="J15" s="13" t="s">
        <v>1352</v>
      </c>
      <c r="K15" s="5">
        <v>50000</v>
      </c>
    </row>
    <row r="16" spans="2:11" x14ac:dyDescent="0.25">
      <c r="B16" s="6">
        <v>5</v>
      </c>
      <c r="C16" s="6">
        <v>2</v>
      </c>
      <c r="D16" s="13" t="s">
        <v>1343</v>
      </c>
      <c r="E16" s="5">
        <v>900000</v>
      </c>
      <c r="H16" s="6">
        <v>5</v>
      </c>
      <c r="I16" s="6">
        <v>2</v>
      </c>
      <c r="J16" s="13" t="s">
        <v>1343</v>
      </c>
      <c r="K16" s="5">
        <v>900000</v>
      </c>
    </row>
    <row r="17" spans="2:11" x14ac:dyDescent="0.25">
      <c r="B17" s="6">
        <v>6</v>
      </c>
      <c r="C17" s="6">
        <v>1</v>
      </c>
      <c r="D17" s="13" t="s">
        <v>79</v>
      </c>
      <c r="E17" s="5">
        <v>650000</v>
      </c>
      <c r="H17" s="6">
        <v>6</v>
      </c>
      <c r="I17" s="6">
        <v>1</v>
      </c>
      <c r="J17" s="13" t="s">
        <v>79</v>
      </c>
      <c r="K17" s="5">
        <v>300000</v>
      </c>
    </row>
    <row r="18" spans="2:11" x14ac:dyDescent="0.25">
      <c r="B18" s="6">
        <v>7</v>
      </c>
      <c r="C18" s="6">
        <v>1</v>
      </c>
      <c r="D18" s="2" t="s">
        <v>1342</v>
      </c>
      <c r="E18" s="5">
        <v>150000</v>
      </c>
      <c r="H18" s="6">
        <v>7</v>
      </c>
      <c r="I18" s="6">
        <v>1</v>
      </c>
      <c r="J18" s="2" t="s">
        <v>1342</v>
      </c>
      <c r="K18" s="5">
        <v>100000</v>
      </c>
    </row>
    <row r="19" spans="2:11" x14ac:dyDescent="0.25">
      <c r="B19" s="190" t="s">
        <v>183</v>
      </c>
      <c r="C19" s="190"/>
      <c r="D19" s="190"/>
      <c r="E19" s="29">
        <f>SUM(E12:E18)</f>
        <v>5740614</v>
      </c>
      <c r="H19" s="190" t="s">
        <v>183</v>
      </c>
      <c r="I19" s="190"/>
      <c r="J19" s="190"/>
      <c r="K19" s="29">
        <f>SUM(K16:K18)</f>
        <v>1300000</v>
      </c>
    </row>
    <row r="20" spans="2:11" x14ac:dyDescent="0.25">
      <c r="B20" s="273" t="s">
        <v>1202</v>
      </c>
      <c r="C20" s="273"/>
      <c r="D20" s="273"/>
      <c r="E20" s="273"/>
      <c r="H20" s="273" t="s">
        <v>1202</v>
      </c>
      <c r="I20" s="273"/>
      <c r="J20" s="273"/>
      <c r="K20" s="273"/>
    </row>
    <row r="21" spans="2:11" x14ac:dyDescent="0.25">
      <c r="B21" s="273"/>
      <c r="C21" s="273"/>
      <c r="D21" s="273"/>
      <c r="E21" s="273"/>
      <c r="H21" s="273"/>
      <c r="I21" s="273"/>
      <c r="J21" s="273"/>
      <c r="K21" s="273"/>
    </row>
  </sheetData>
  <mergeCells count="12">
    <mergeCell ref="H20:K21"/>
    <mergeCell ref="B1:E7"/>
    <mergeCell ref="B8:D8"/>
    <mergeCell ref="B9:D9"/>
    <mergeCell ref="B10:E10"/>
    <mergeCell ref="B19:D19"/>
    <mergeCell ref="B20:E21"/>
    <mergeCell ref="H1:K7"/>
    <mergeCell ref="H8:J8"/>
    <mergeCell ref="H9:J9"/>
    <mergeCell ref="H10:K10"/>
    <mergeCell ref="H19:J19"/>
  </mergeCells>
  <pageMargins left="0.7" right="0.7" top="0.75" bottom="0.75" header="0.3" footer="0.3"/>
  <pageSetup orientation="portrait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6C309-A729-4A6E-B2C3-A676E0A9BEE6}">
  <dimension ref="A1:K72"/>
  <sheetViews>
    <sheetView topLeftCell="A58" workbookViewId="0">
      <selection activeCell="I71" sqref="I71"/>
    </sheetView>
  </sheetViews>
  <sheetFormatPr defaultRowHeight="15" x14ac:dyDescent="0.25"/>
  <cols>
    <col min="3" max="3" width="45.140625" customWidth="1"/>
    <col min="4" max="4" width="16" customWidth="1"/>
    <col min="8" max="8" width="9.42578125" customWidth="1"/>
    <col min="9" max="9" width="10.42578125" customWidth="1"/>
    <col min="10" max="10" width="33.7109375" customWidth="1"/>
    <col min="11" max="11" width="19" customWidth="1"/>
  </cols>
  <sheetData>
    <row r="1" spans="1:11" x14ac:dyDescent="0.25">
      <c r="A1" s="170"/>
      <c r="B1" s="170"/>
      <c r="C1" s="170"/>
      <c r="D1" s="170"/>
    </row>
    <row r="2" spans="1:11" x14ac:dyDescent="0.25">
      <c r="A2" s="170"/>
      <c r="B2" s="170"/>
      <c r="C2" s="170"/>
      <c r="D2" s="170"/>
    </row>
    <row r="3" spans="1:11" x14ac:dyDescent="0.25">
      <c r="A3" s="170"/>
      <c r="B3" s="170"/>
      <c r="C3" s="170"/>
      <c r="D3" s="170"/>
    </row>
    <row r="4" spans="1:11" x14ac:dyDescent="0.25">
      <c r="A4" s="170"/>
      <c r="B4" s="170"/>
      <c r="C4" s="170"/>
      <c r="D4" s="170"/>
    </row>
    <row r="5" spans="1:11" x14ac:dyDescent="0.25">
      <c r="A5" s="170"/>
      <c r="B5" s="170"/>
      <c r="C5" s="170"/>
      <c r="D5" s="170"/>
    </row>
    <row r="6" spans="1:11" x14ac:dyDescent="0.25">
      <c r="A6" s="170"/>
      <c r="B6" s="170"/>
      <c r="C6" s="170"/>
      <c r="D6" s="170"/>
    </row>
    <row r="7" spans="1:11" x14ac:dyDescent="0.25">
      <c r="A7" s="170"/>
      <c r="B7" s="170"/>
      <c r="C7" s="170"/>
      <c r="D7" s="170"/>
    </row>
    <row r="8" spans="1:11" x14ac:dyDescent="0.25">
      <c r="A8" s="211" t="s">
        <v>448</v>
      </c>
      <c r="B8" s="212"/>
      <c r="C8" s="212"/>
      <c r="D8" s="32" t="s">
        <v>292</v>
      </c>
    </row>
    <row r="9" spans="1:11" x14ac:dyDescent="0.25">
      <c r="A9" s="211" t="s">
        <v>449</v>
      </c>
      <c r="B9" s="212"/>
      <c r="C9" s="216"/>
      <c r="D9" s="32" t="s">
        <v>288</v>
      </c>
      <c r="J9" s="78" t="s">
        <v>0</v>
      </c>
      <c r="K9" s="43">
        <v>1303000</v>
      </c>
    </row>
    <row r="10" spans="1:11" x14ac:dyDescent="0.25">
      <c r="A10" s="213" t="s">
        <v>1160</v>
      </c>
      <c r="B10" s="214"/>
      <c r="C10" s="214"/>
      <c r="D10" s="215"/>
      <c r="J10" s="78" t="s">
        <v>43</v>
      </c>
      <c r="K10" s="43">
        <v>2200000</v>
      </c>
    </row>
    <row r="11" spans="1:11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J11" s="83" t="s">
        <v>148</v>
      </c>
      <c r="K11" s="73">
        <f>K10-K9</f>
        <v>897000</v>
      </c>
    </row>
    <row r="12" spans="1:11" x14ac:dyDescent="0.25">
      <c r="A12" s="6">
        <v>1</v>
      </c>
      <c r="B12" s="6">
        <v>1</v>
      </c>
      <c r="C12" s="2" t="s">
        <v>450</v>
      </c>
      <c r="D12" s="12">
        <v>1200000</v>
      </c>
    </row>
    <row r="13" spans="1:11" x14ac:dyDescent="0.25">
      <c r="A13" s="6">
        <v>2</v>
      </c>
      <c r="B13" s="6">
        <v>1</v>
      </c>
      <c r="C13" s="2" t="s">
        <v>452</v>
      </c>
      <c r="D13" s="12">
        <v>280000</v>
      </c>
    </row>
    <row r="14" spans="1:11" x14ac:dyDescent="0.25">
      <c r="A14" s="6">
        <v>3</v>
      </c>
      <c r="B14" s="6">
        <v>1</v>
      </c>
      <c r="C14" s="2" t="s">
        <v>478</v>
      </c>
      <c r="D14" s="12">
        <v>70000</v>
      </c>
    </row>
    <row r="15" spans="1:11" x14ac:dyDescent="0.25">
      <c r="A15" s="6">
        <v>4</v>
      </c>
      <c r="B15" s="6">
        <v>1</v>
      </c>
      <c r="C15" s="2" t="s">
        <v>453</v>
      </c>
      <c r="D15" s="12">
        <v>350000</v>
      </c>
    </row>
    <row r="16" spans="1:11" x14ac:dyDescent="0.25">
      <c r="A16" s="54">
        <v>5</v>
      </c>
      <c r="B16" s="54">
        <v>1</v>
      </c>
      <c r="C16" s="55" t="s">
        <v>142</v>
      </c>
      <c r="D16" s="57">
        <v>300000</v>
      </c>
    </row>
    <row r="17" spans="1:4" x14ac:dyDescent="0.25">
      <c r="A17" s="191" t="s">
        <v>455</v>
      </c>
      <c r="B17" s="191"/>
      <c r="C17" s="191"/>
      <c r="D17" s="47">
        <f>SUM(D12:D16)</f>
        <v>2200000</v>
      </c>
    </row>
    <row r="18" spans="1:4" x14ac:dyDescent="0.25">
      <c r="A18" s="264" t="s">
        <v>1161</v>
      </c>
      <c r="B18" s="264"/>
      <c r="C18" s="264"/>
      <c r="D18" s="264"/>
    </row>
    <row r="28" spans="1:4" ht="33" customHeight="1" x14ac:dyDescent="0.25">
      <c r="A28" s="170"/>
      <c r="B28" s="170"/>
      <c r="C28" s="170"/>
      <c r="D28" s="170"/>
    </row>
    <row r="29" spans="1:4" x14ac:dyDescent="0.25">
      <c r="A29" s="170"/>
      <c r="B29" s="170"/>
      <c r="C29" s="170"/>
      <c r="D29" s="170"/>
    </row>
    <row r="30" spans="1:4" x14ac:dyDescent="0.25">
      <c r="A30" s="170"/>
      <c r="B30" s="170"/>
      <c r="C30" s="170"/>
      <c r="D30" s="170"/>
    </row>
    <row r="31" spans="1:4" x14ac:dyDescent="0.25">
      <c r="A31" s="170"/>
      <c r="B31" s="170"/>
      <c r="C31" s="170"/>
      <c r="D31" s="170"/>
    </row>
    <row r="32" spans="1:4" x14ac:dyDescent="0.25">
      <c r="A32" s="170"/>
      <c r="B32" s="170"/>
      <c r="C32" s="170"/>
      <c r="D32" s="170"/>
    </row>
    <row r="33" spans="1:4" x14ac:dyDescent="0.25">
      <c r="A33" s="170"/>
      <c r="B33" s="170"/>
      <c r="C33" s="170"/>
      <c r="D33" s="170"/>
    </row>
    <row r="34" spans="1:4" x14ac:dyDescent="0.25">
      <c r="A34" s="170"/>
      <c r="B34" s="170"/>
      <c r="C34" s="170"/>
      <c r="D34" s="170"/>
    </row>
    <row r="35" spans="1:4" x14ac:dyDescent="0.25">
      <c r="A35" s="211" t="s">
        <v>448</v>
      </c>
      <c r="B35" s="212"/>
      <c r="C35" s="212"/>
      <c r="D35" s="32" t="s">
        <v>292</v>
      </c>
    </row>
    <row r="36" spans="1:4" x14ac:dyDescent="0.25">
      <c r="A36" s="211" t="s">
        <v>449</v>
      </c>
      <c r="B36" s="212"/>
      <c r="C36" s="216"/>
      <c r="D36" s="32" t="s">
        <v>288</v>
      </c>
    </row>
    <row r="37" spans="1:4" x14ac:dyDescent="0.25">
      <c r="A37" s="213" t="s">
        <v>1151</v>
      </c>
      <c r="B37" s="214"/>
      <c r="C37" s="214"/>
      <c r="D37" s="215"/>
    </row>
    <row r="38" spans="1:4" x14ac:dyDescent="0.25">
      <c r="A38" s="44" t="s">
        <v>14</v>
      </c>
      <c r="B38" s="44" t="s">
        <v>179</v>
      </c>
      <c r="C38" s="44" t="s">
        <v>110</v>
      </c>
      <c r="D38" s="45" t="s">
        <v>111</v>
      </c>
    </row>
    <row r="39" spans="1:4" x14ac:dyDescent="0.25">
      <c r="A39" s="6">
        <v>1</v>
      </c>
      <c r="B39" s="6">
        <v>1</v>
      </c>
      <c r="C39" s="2" t="s">
        <v>225</v>
      </c>
      <c r="D39" s="5">
        <v>30000</v>
      </c>
    </row>
    <row r="40" spans="1:4" x14ac:dyDescent="0.25">
      <c r="A40" s="6">
        <v>2</v>
      </c>
      <c r="B40" s="6">
        <v>1</v>
      </c>
      <c r="C40" s="2" t="s">
        <v>217</v>
      </c>
      <c r="D40" s="5">
        <v>100000</v>
      </c>
    </row>
    <row r="41" spans="1:4" x14ac:dyDescent="0.25">
      <c r="A41" s="6">
        <v>3</v>
      </c>
      <c r="B41" s="6">
        <v>1</v>
      </c>
      <c r="C41" s="2" t="s">
        <v>1145</v>
      </c>
      <c r="D41" s="5">
        <v>350000</v>
      </c>
    </row>
    <row r="42" spans="1:4" x14ac:dyDescent="0.25">
      <c r="A42" s="6">
        <v>4</v>
      </c>
      <c r="B42" s="6" t="s">
        <v>467</v>
      </c>
      <c r="C42" s="2" t="s">
        <v>1158</v>
      </c>
      <c r="D42" s="5">
        <v>140000</v>
      </c>
    </row>
    <row r="43" spans="1:4" x14ac:dyDescent="0.25">
      <c r="A43" s="6">
        <v>5</v>
      </c>
      <c r="B43" s="6">
        <v>1</v>
      </c>
      <c r="C43" s="2" t="s">
        <v>94</v>
      </c>
      <c r="D43" s="5">
        <v>200000</v>
      </c>
    </row>
    <row r="44" spans="1:4" x14ac:dyDescent="0.25">
      <c r="A44" s="6">
        <v>6</v>
      </c>
      <c r="B44" s="6">
        <v>1</v>
      </c>
      <c r="C44" s="2" t="s">
        <v>1159</v>
      </c>
      <c r="D44" s="5">
        <v>100000</v>
      </c>
    </row>
    <row r="45" spans="1:4" x14ac:dyDescent="0.25">
      <c r="A45" s="6">
        <v>7</v>
      </c>
      <c r="B45" s="6">
        <v>1</v>
      </c>
      <c r="C45" s="2" t="s">
        <v>1143</v>
      </c>
      <c r="D45" s="5">
        <v>0</v>
      </c>
    </row>
    <row r="46" spans="1:4" x14ac:dyDescent="0.25">
      <c r="A46" s="233" t="s">
        <v>183</v>
      </c>
      <c r="B46" s="233"/>
      <c r="C46" s="233"/>
      <c r="D46" s="64">
        <f>SUM(D39:D45)</f>
        <v>920000</v>
      </c>
    </row>
    <row r="54" spans="1:4" x14ac:dyDescent="0.25">
      <c r="A54" s="170"/>
      <c r="B54" s="170"/>
      <c r="C54" s="170"/>
      <c r="D54" s="170"/>
    </row>
    <row r="55" spans="1:4" x14ac:dyDescent="0.25">
      <c r="A55" s="170"/>
      <c r="B55" s="170"/>
      <c r="C55" s="170"/>
      <c r="D55" s="170"/>
    </row>
    <row r="56" spans="1:4" x14ac:dyDescent="0.25">
      <c r="A56" s="170"/>
      <c r="B56" s="170"/>
      <c r="C56" s="170"/>
      <c r="D56" s="170"/>
    </row>
    <row r="57" spans="1:4" x14ac:dyDescent="0.25">
      <c r="A57" s="170"/>
      <c r="B57" s="170"/>
      <c r="C57" s="170"/>
      <c r="D57" s="170"/>
    </row>
    <row r="58" spans="1:4" x14ac:dyDescent="0.25">
      <c r="A58" s="170"/>
      <c r="B58" s="170"/>
      <c r="C58" s="170"/>
      <c r="D58" s="170"/>
    </row>
    <row r="59" spans="1:4" x14ac:dyDescent="0.25">
      <c r="A59" s="170"/>
      <c r="B59" s="170"/>
      <c r="C59" s="170"/>
      <c r="D59" s="170"/>
    </row>
    <row r="60" spans="1:4" x14ac:dyDescent="0.25">
      <c r="A60" s="170"/>
      <c r="B60" s="170"/>
      <c r="C60" s="170"/>
      <c r="D60" s="170"/>
    </row>
    <row r="61" spans="1:4" x14ac:dyDescent="0.25">
      <c r="A61" s="211" t="s">
        <v>448</v>
      </c>
      <c r="B61" s="212"/>
      <c r="C61" s="212"/>
      <c r="D61" s="32" t="s">
        <v>292</v>
      </c>
    </row>
    <row r="62" spans="1:4" x14ac:dyDescent="0.25">
      <c r="A62" s="211" t="s">
        <v>449</v>
      </c>
      <c r="B62" s="212"/>
      <c r="C62" s="216"/>
      <c r="D62" s="32" t="s">
        <v>288</v>
      </c>
    </row>
    <row r="63" spans="1:4" x14ac:dyDescent="0.25">
      <c r="A63" s="213" t="s">
        <v>1239</v>
      </c>
      <c r="B63" s="214"/>
      <c r="C63" s="214"/>
      <c r="D63" s="215"/>
    </row>
    <row r="64" spans="1:4" x14ac:dyDescent="0.25">
      <c r="A64" s="44" t="s">
        <v>14</v>
      </c>
      <c r="B64" s="44" t="s">
        <v>179</v>
      </c>
      <c r="C64" s="44" t="s">
        <v>110</v>
      </c>
      <c r="D64" s="45" t="s">
        <v>111</v>
      </c>
    </row>
    <row r="65" spans="1:6" x14ac:dyDescent="0.25">
      <c r="A65" s="6">
        <v>1</v>
      </c>
      <c r="B65" s="6">
        <v>1</v>
      </c>
      <c r="C65" s="2" t="s">
        <v>1005</v>
      </c>
      <c r="D65" s="5">
        <v>115000</v>
      </c>
      <c r="F65">
        <v>80000</v>
      </c>
    </row>
    <row r="66" spans="1:6" x14ac:dyDescent="0.25">
      <c r="A66" s="6">
        <v>2</v>
      </c>
      <c r="B66" s="6">
        <v>1</v>
      </c>
      <c r="C66" s="2" t="s">
        <v>1240</v>
      </c>
      <c r="D66" s="5">
        <v>150000</v>
      </c>
    </row>
    <row r="67" spans="1:6" x14ac:dyDescent="0.25">
      <c r="A67" s="6">
        <v>3</v>
      </c>
      <c r="B67" s="6">
        <v>1</v>
      </c>
      <c r="C67" s="2" t="s">
        <v>94</v>
      </c>
      <c r="D67" s="5">
        <v>250000</v>
      </c>
      <c r="F67">
        <v>200000</v>
      </c>
    </row>
    <row r="68" spans="1:6" x14ac:dyDescent="0.25">
      <c r="A68" s="233" t="s">
        <v>183</v>
      </c>
      <c r="B68" s="233"/>
      <c r="C68" s="233"/>
      <c r="D68" s="64">
        <f>SUM(D65:D67)</f>
        <v>515000</v>
      </c>
      <c r="F68">
        <f>SUM(F65:F67)</f>
        <v>280000</v>
      </c>
    </row>
    <row r="69" spans="1:6" x14ac:dyDescent="0.25">
      <c r="A69" s="195" t="s">
        <v>1241</v>
      </c>
      <c r="B69" s="195"/>
      <c r="C69" s="195"/>
      <c r="D69" s="23">
        <v>600000</v>
      </c>
    </row>
    <row r="70" spans="1:6" x14ac:dyDescent="0.25">
      <c r="A70" s="195" t="s">
        <v>1221</v>
      </c>
      <c r="B70" s="195"/>
      <c r="C70" s="195"/>
      <c r="D70" s="23">
        <f>D68+D69</f>
        <v>1115000</v>
      </c>
      <c r="F70" s="4">
        <f>D68-F68</f>
        <v>235000</v>
      </c>
    </row>
    <row r="71" spans="1:6" x14ac:dyDescent="0.25">
      <c r="A71" s="233" t="s">
        <v>1347</v>
      </c>
      <c r="B71" s="233"/>
      <c r="C71" s="233"/>
      <c r="D71" s="64">
        <v>500000</v>
      </c>
    </row>
    <row r="72" spans="1:6" x14ac:dyDescent="0.25">
      <c r="A72" s="204"/>
      <c r="B72" s="204"/>
      <c r="C72" s="204"/>
      <c r="D72" s="4">
        <f>D70-D71</f>
        <v>615000</v>
      </c>
    </row>
  </sheetData>
  <mergeCells count="20">
    <mergeCell ref="A72:C72"/>
    <mergeCell ref="A1:D7"/>
    <mergeCell ref="A8:C8"/>
    <mergeCell ref="A9:C9"/>
    <mergeCell ref="A10:D10"/>
    <mergeCell ref="A17:C17"/>
    <mergeCell ref="A46:C46"/>
    <mergeCell ref="A69:C69"/>
    <mergeCell ref="A70:C70"/>
    <mergeCell ref="A18:D18"/>
    <mergeCell ref="A28:D34"/>
    <mergeCell ref="A35:C35"/>
    <mergeCell ref="A36:C36"/>
    <mergeCell ref="A37:D37"/>
    <mergeCell ref="A54:D60"/>
    <mergeCell ref="A61:C61"/>
    <mergeCell ref="A62:C62"/>
    <mergeCell ref="A63:D63"/>
    <mergeCell ref="A68:C68"/>
    <mergeCell ref="A71:C71"/>
  </mergeCells>
  <pageMargins left="0.7" right="0.7" top="0.75" bottom="0.75" header="0.3" footer="0.3"/>
  <pageSetup orientation="portrait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79F5C-35B7-4342-80CD-11E403F27ED4}">
  <dimension ref="B1:L65"/>
  <sheetViews>
    <sheetView topLeftCell="A28" workbookViewId="0">
      <selection activeCell="J47" sqref="J47"/>
    </sheetView>
  </sheetViews>
  <sheetFormatPr defaultRowHeight="15" x14ac:dyDescent="0.25"/>
  <cols>
    <col min="1" max="1" width="6" customWidth="1"/>
    <col min="2" max="2" width="8" customWidth="1"/>
    <col min="3" max="3" width="7.42578125" customWidth="1"/>
    <col min="4" max="4" width="45" customWidth="1"/>
    <col min="5" max="5" width="16.42578125" customWidth="1"/>
    <col min="6" max="6" width="10.140625" bestFit="1" customWidth="1"/>
    <col min="9" max="9" width="7.5703125" customWidth="1"/>
    <col min="10" max="10" width="34" customWidth="1"/>
    <col min="11" max="11" width="11.85546875" customWidth="1"/>
    <col min="12" max="12" width="11.5703125" customWidth="1"/>
  </cols>
  <sheetData>
    <row r="1" spans="2:12" x14ac:dyDescent="0.25">
      <c r="B1" s="170"/>
      <c r="C1" s="170"/>
      <c r="D1" s="170"/>
      <c r="E1" s="170"/>
      <c r="F1" s="1"/>
      <c r="H1" s="170"/>
      <c r="I1" s="170"/>
      <c r="J1" s="170"/>
      <c r="K1" s="170"/>
      <c r="L1" s="170"/>
    </row>
    <row r="2" spans="2:12" x14ac:dyDescent="0.25">
      <c r="B2" s="170"/>
      <c r="C2" s="170"/>
      <c r="D2" s="170"/>
      <c r="E2" s="170"/>
      <c r="F2" s="1"/>
      <c r="H2" s="170"/>
      <c r="I2" s="170"/>
      <c r="J2" s="170"/>
      <c r="K2" s="170"/>
      <c r="L2" s="170"/>
    </row>
    <row r="3" spans="2:12" x14ac:dyDescent="0.25">
      <c r="B3" s="170"/>
      <c r="C3" s="170"/>
      <c r="D3" s="170"/>
      <c r="E3" s="170"/>
      <c r="F3" s="1"/>
      <c r="H3" s="170"/>
      <c r="I3" s="170"/>
      <c r="J3" s="170"/>
      <c r="K3" s="170"/>
      <c r="L3" s="170"/>
    </row>
    <row r="4" spans="2:12" x14ac:dyDescent="0.25">
      <c r="B4" s="170"/>
      <c r="C4" s="170"/>
      <c r="D4" s="170"/>
      <c r="E4" s="170"/>
      <c r="F4" s="1"/>
      <c r="H4" s="170"/>
      <c r="I4" s="170"/>
      <c r="J4" s="170"/>
      <c r="K4" s="170"/>
      <c r="L4" s="170"/>
    </row>
    <row r="5" spans="2:12" x14ac:dyDescent="0.25">
      <c r="B5" s="170"/>
      <c r="C5" s="170"/>
      <c r="D5" s="170"/>
      <c r="E5" s="170"/>
      <c r="F5" s="1"/>
      <c r="H5" s="170"/>
      <c r="I5" s="170"/>
      <c r="J5" s="170"/>
      <c r="K5" s="170"/>
      <c r="L5" s="170"/>
    </row>
    <row r="6" spans="2:12" x14ac:dyDescent="0.25">
      <c r="B6" s="170"/>
      <c r="C6" s="170"/>
      <c r="D6" s="170"/>
      <c r="E6" s="170"/>
      <c r="F6" s="1"/>
      <c r="H6" s="170"/>
      <c r="I6" s="170"/>
      <c r="J6" s="170"/>
      <c r="K6" s="170"/>
      <c r="L6" s="170"/>
    </row>
    <row r="7" spans="2:12" x14ac:dyDescent="0.25">
      <c r="B7" s="170"/>
      <c r="C7" s="170"/>
      <c r="D7" s="170"/>
      <c r="E7" s="170"/>
      <c r="F7" s="1"/>
      <c r="H7" s="170"/>
      <c r="I7" s="170"/>
      <c r="J7" s="170"/>
      <c r="K7" s="170"/>
      <c r="L7" s="170"/>
    </row>
    <row r="8" spans="2:12" x14ac:dyDescent="0.25">
      <c r="B8" s="188" t="s">
        <v>1023</v>
      </c>
      <c r="C8" s="188"/>
      <c r="D8" s="188"/>
      <c r="E8" s="90" t="s">
        <v>1189</v>
      </c>
      <c r="F8" s="98"/>
      <c r="H8" s="188" t="s">
        <v>1023</v>
      </c>
      <c r="I8" s="188"/>
      <c r="J8" s="188"/>
      <c r="K8" s="238" t="s">
        <v>615</v>
      </c>
      <c r="L8" s="277"/>
    </row>
    <row r="9" spans="2:12" x14ac:dyDescent="0.25">
      <c r="B9" s="188" t="s">
        <v>1031</v>
      </c>
      <c r="C9" s="188"/>
      <c r="D9" s="188"/>
      <c r="E9" s="90" t="s">
        <v>1190</v>
      </c>
      <c r="F9" s="98"/>
      <c r="H9" s="188" t="s">
        <v>1031</v>
      </c>
      <c r="I9" s="188"/>
      <c r="J9" s="188"/>
      <c r="K9" s="238" t="s">
        <v>288</v>
      </c>
      <c r="L9" s="277"/>
    </row>
    <row r="10" spans="2:12" x14ac:dyDescent="0.25">
      <c r="B10" s="189" t="s">
        <v>1231</v>
      </c>
      <c r="C10" s="189"/>
      <c r="D10" s="189"/>
      <c r="E10" s="189"/>
      <c r="F10" s="25"/>
      <c r="H10" s="189" t="s">
        <v>1032</v>
      </c>
      <c r="I10" s="189"/>
      <c r="J10" s="189"/>
      <c r="K10" s="189"/>
      <c r="L10" s="189"/>
    </row>
    <row r="11" spans="2:12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F11" s="61"/>
      <c r="H11" s="44" t="s">
        <v>14</v>
      </c>
      <c r="I11" s="44" t="s">
        <v>179</v>
      </c>
      <c r="J11" s="44" t="s">
        <v>110</v>
      </c>
      <c r="K11" s="45" t="s">
        <v>1194</v>
      </c>
      <c r="L11" s="45" t="s">
        <v>1029</v>
      </c>
    </row>
    <row r="12" spans="2:12" x14ac:dyDescent="0.25">
      <c r="B12" s="6">
        <v>1</v>
      </c>
      <c r="C12" s="6">
        <v>4</v>
      </c>
      <c r="D12" s="2" t="s">
        <v>1224</v>
      </c>
      <c r="E12" s="20">
        <v>1300000</v>
      </c>
      <c r="F12" s="4"/>
      <c r="H12" s="6">
        <v>1</v>
      </c>
      <c r="I12" s="6">
        <v>1</v>
      </c>
      <c r="J12" s="2" t="s">
        <v>1041</v>
      </c>
      <c r="K12" s="5">
        <v>277200</v>
      </c>
      <c r="L12" s="5">
        <v>1135552</v>
      </c>
    </row>
    <row r="13" spans="2:12" x14ac:dyDescent="0.25">
      <c r="B13" s="6">
        <v>2</v>
      </c>
      <c r="C13" s="6">
        <v>2</v>
      </c>
      <c r="D13" s="2" t="s">
        <v>1041</v>
      </c>
      <c r="E13" s="20">
        <v>450000</v>
      </c>
      <c r="F13" s="4"/>
      <c r="H13" s="6">
        <v>2</v>
      </c>
      <c r="I13" s="6">
        <v>1</v>
      </c>
      <c r="J13" s="2" t="s">
        <v>1040</v>
      </c>
      <c r="K13" s="5">
        <v>196000</v>
      </c>
      <c r="L13" s="5">
        <v>884576</v>
      </c>
    </row>
    <row r="14" spans="2:12" x14ac:dyDescent="0.25">
      <c r="B14" s="6">
        <v>3</v>
      </c>
      <c r="C14" s="6">
        <v>2</v>
      </c>
      <c r="D14" s="2" t="s">
        <v>1040</v>
      </c>
      <c r="E14" s="20">
        <v>350000</v>
      </c>
      <c r="F14" s="4"/>
      <c r="H14" s="6">
        <v>3</v>
      </c>
      <c r="I14" s="6">
        <v>4</v>
      </c>
      <c r="J14" s="2" t="s">
        <v>1193</v>
      </c>
      <c r="K14" s="5">
        <v>1000000</v>
      </c>
      <c r="L14" s="5">
        <v>1080000</v>
      </c>
    </row>
    <row r="15" spans="2:12" x14ac:dyDescent="0.25">
      <c r="B15" s="6">
        <v>4</v>
      </c>
      <c r="C15" s="6">
        <v>1</v>
      </c>
      <c r="D15" s="2" t="s">
        <v>1033</v>
      </c>
      <c r="E15" s="20">
        <v>350000</v>
      </c>
      <c r="F15" s="4"/>
      <c r="H15" s="6">
        <v>4</v>
      </c>
      <c r="I15" s="2"/>
      <c r="J15" s="2" t="s">
        <v>1033</v>
      </c>
      <c r="K15" s="5">
        <v>44800</v>
      </c>
      <c r="L15" s="5">
        <v>1168376</v>
      </c>
    </row>
    <row r="16" spans="2:12" x14ac:dyDescent="0.25">
      <c r="B16" s="6">
        <v>5</v>
      </c>
      <c r="C16" s="6">
        <v>1</v>
      </c>
      <c r="D16" s="2" t="s">
        <v>1187</v>
      </c>
      <c r="E16" s="20">
        <v>1776000</v>
      </c>
      <c r="F16" s="4"/>
      <c r="H16" s="6">
        <v>5</v>
      </c>
      <c r="I16" s="2"/>
      <c r="J16" s="2" t="s">
        <v>1034</v>
      </c>
      <c r="K16" s="5">
        <v>1200000</v>
      </c>
      <c r="L16" s="5">
        <v>1776000</v>
      </c>
    </row>
    <row r="17" spans="2:12" x14ac:dyDescent="0.25">
      <c r="B17" s="6">
        <v>6</v>
      </c>
      <c r="C17" s="6">
        <v>2</v>
      </c>
      <c r="D17" s="2" t="s">
        <v>1035</v>
      </c>
      <c r="E17" s="20">
        <v>160000</v>
      </c>
      <c r="F17" s="4"/>
      <c r="H17" s="6">
        <v>6</v>
      </c>
      <c r="I17" s="2"/>
      <c r="J17" s="2" t="s">
        <v>1035</v>
      </c>
      <c r="K17" s="5">
        <v>56000</v>
      </c>
      <c r="L17" s="5"/>
    </row>
    <row r="18" spans="2:12" x14ac:dyDescent="0.25">
      <c r="B18" s="6">
        <v>7</v>
      </c>
      <c r="C18" s="6">
        <v>1</v>
      </c>
      <c r="D18" s="2" t="s">
        <v>1038</v>
      </c>
      <c r="E18" s="20">
        <v>150000</v>
      </c>
      <c r="F18" s="4"/>
      <c r="H18" s="6">
        <v>7</v>
      </c>
      <c r="I18" s="2"/>
      <c r="J18" s="2" t="s">
        <v>1038</v>
      </c>
      <c r="K18" s="5">
        <v>112000</v>
      </c>
      <c r="L18" s="5">
        <v>1664096</v>
      </c>
    </row>
    <row r="19" spans="2:12" x14ac:dyDescent="0.25">
      <c r="B19" s="6">
        <v>8</v>
      </c>
      <c r="C19" s="6">
        <v>1</v>
      </c>
      <c r="D19" s="2" t="s">
        <v>1039</v>
      </c>
      <c r="E19" s="20">
        <v>150000</v>
      </c>
      <c r="F19" s="4"/>
      <c r="H19" s="6">
        <v>8</v>
      </c>
      <c r="I19" s="2"/>
      <c r="J19" s="2" t="s">
        <v>1039</v>
      </c>
      <c r="K19" s="5">
        <v>112000</v>
      </c>
      <c r="L19" s="5">
        <v>1664096</v>
      </c>
    </row>
    <row r="20" spans="2:12" x14ac:dyDescent="0.25">
      <c r="B20" s="6">
        <v>9</v>
      </c>
      <c r="C20" s="6">
        <v>1</v>
      </c>
      <c r="D20" s="2" t="s">
        <v>1191</v>
      </c>
      <c r="E20" s="20">
        <v>248000</v>
      </c>
      <c r="F20" s="4"/>
      <c r="H20" s="6">
        <v>9</v>
      </c>
      <c r="I20" s="2"/>
      <c r="J20" s="2" t="s">
        <v>1195</v>
      </c>
      <c r="K20" s="5">
        <v>121073</v>
      </c>
      <c r="L20" s="5"/>
    </row>
    <row r="21" spans="2:12" x14ac:dyDescent="0.25">
      <c r="B21" s="6">
        <v>10</v>
      </c>
      <c r="C21" s="6">
        <v>1</v>
      </c>
      <c r="D21" s="2" t="s">
        <v>1192</v>
      </c>
      <c r="E21" s="20">
        <v>180000</v>
      </c>
      <c r="F21" s="4"/>
      <c r="H21" s="6">
        <v>10</v>
      </c>
      <c r="I21" s="2"/>
      <c r="J21" s="2" t="s">
        <v>1191</v>
      </c>
      <c r="K21" s="5">
        <v>165934</v>
      </c>
      <c r="L21" s="5"/>
    </row>
    <row r="22" spans="2:12" x14ac:dyDescent="0.25">
      <c r="B22" s="6">
        <v>11</v>
      </c>
      <c r="C22" s="6">
        <v>2</v>
      </c>
      <c r="D22" s="2" t="s">
        <v>1152</v>
      </c>
      <c r="E22" s="20">
        <v>500000</v>
      </c>
      <c r="F22" s="4"/>
      <c r="H22" s="6">
        <v>11</v>
      </c>
      <c r="I22" s="2"/>
      <c r="J22" s="2" t="s">
        <v>1042</v>
      </c>
      <c r="K22" s="5">
        <v>220000</v>
      </c>
      <c r="L22" s="5"/>
    </row>
    <row r="23" spans="2:12" x14ac:dyDescent="0.25">
      <c r="B23" s="6">
        <v>12</v>
      </c>
      <c r="C23" s="6">
        <v>2</v>
      </c>
      <c r="D23" s="2" t="s">
        <v>1186</v>
      </c>
      <c r="E23" s="20">
        <v>1350000</v>
      </c>
      <c r="F23" s="4"/>
      <c r="H23" s="6">
        <v>12</v>
      </c>
      <c r="I23" s="2"/>
      <c r="J23" s="2" t="s">
        <v>1036</v>
      </c>
      <c r="K23" s="5">
        <v>980000</v>
      </c>
      <c r="L23" s="5">
        <v>1036000</v>
      </c>
    </row>
    <row r="24" spans="2:12" x14ac:dyDescent="0.25">
      <c r="B24" s="6">
        <v>13</v>
      </c>
      <c r="C24" s="6">
        <v>1</v>
      </c>
      <c r="D24" s="2" t="s">
        <v>1185</v>
      </c>
      <c r="E24" s="20">
        <v>1800000</v>
      </c>
      <c r="F24" s="4"/>
      <c r="H24" s="6">
        <v>13</v>
      </c>
      <c r="I24" s="2"/>
      <c r="J24" s="2" t="s">
        <v>1184</v>
      </c>
      <c r="K24" s="5">
        <v>1045000</v>
      </c>
      <c r="L24" s="5"/>
    </row>
    <row r="25" spans="2:12" x14ac:dyDescent="0.25">
      <c r="B25" s="6">
        <v>14</v>
      </c>
      <c r="C25" s="6">
        <v>1</v>
      </c>
      <c r="D25" s="2" t="s">
        <v>1213</v>
      </c>
      <c r="E25" s="20">
        <v>583000</v>
      </c>
      <c r="F25" s="4"/>
      <c r="H25" s="6"/>
      <c r="I25" s="2"/>
      <c r="J25" s="2" t="s">
        <v>1213</v>
      </c>
      <c r="K25" s="5">
        <v>389200</v>
      </c>
      <c r="L25" s="5"/>
    </row>
    <row r="26" spans="2:12" x14ac:dyDescent="0.25">
      <c r="B26" s="6">
        <v>15</v>
      </c>
      <c r="C26" s="6">
        <v>1</v>
      </c>
      <c r="D26" s="2" t="s">
        <v>1214</v>
      </c>
      <c r="E26" s="20">
        <v>520000</v>
      </c>
      <c r="F26" s="24"/>
      <c r="H26" s="6"/>
      <c r="I26" s="2"/>
      <c r="J26" s="2" t="s">
        <v>1214</v>
      </c>
      <c r="K26" s="5">
        <v>314476</v>
      </c>
      <c r="L26" s="5"/>
    </row>
    <row r="27" spans="2:12" x14ac:dyDescent="0.25">
      <c r="B27" s="6">
        <v>16</v>
      </c>
      <c r="C27" s="6">
        <v>1</v>
      </c>
      <c r="D27" s="2" t="s">
        <v>1225</v>
      </c>
      <c r="E27" s="20">
        <v>160000</v>
      </c>
      <c r="H27" s="6">
        <v>14</v>
      </c>
      <c r="I27" s="2"/>
      <c r="J27" s="2" t="s">
        <v>1037</v>
      </c>
      <c r="K27" s="5">
        <v>70000</v>
      </c>
      <c r="L27" s="5">
        <v>80000</v>
      </c>
    </row>
    <row r="28" spans="2:12" ht="16.5" customHeight="1" x14ac:dyDescent="0.25">
      <c r="B28" s="6">
        <v>17</v>
      </c>
      <c r="C28" s="6">
        <v>1</v>
      </c>
      <c r="D28" s="2" t="s">
        <v>335</v>
      </c>
      <c r="E28" s="20">
        <v>200000</v>
      </c>
      <c r="H28" s="6"/>
      <c r="I28" s="2"/>
      <c r="J28" s="2" t="s">
        <v>569</v>
      </c>
      <c r="K28" s="5"/>
      <c r="L28" s="5"/>
    </row>
    <row r="29" spans="2:12" x14ac:dyDescent="0.25">
      <c r="B29" s="6">
        <v>18</v>
      </c>
      <c r="C29" s="6">
        <v>1</v>
      </c>
      <c r="D29" s="2" t="s">
        <v>608</v>
      </c>
      <c r="E29" s="20">
        <v>1850000</v>
      </c>
      <c r="H29" s="6">
        <v>15</v>
      </c>
      <c r="I29" s="2"/>
      <c r="J29" s="2" t="s">
        <v>335</v>
      </c>
      <c r="K29" s="5">
        <v>460000</v>
      </c>
      <c r="L29" s="5">
        <v>200000</v>
      </c>
    </row>
    <row r="30" spans="2:12" x14ac:dyDescent="0.25">
      <c r="B30" s="6">
        <v>19</v>
      </c>
      <c r="C30" s="6">
        <v>1</v>
      </c>
      <c r="D30" s="2" t="s">
        <v>576</v>
      </c>
      <c r="E30" s="20">
        <v>0</v>
      </c>
      <c r="H30" s="6">
        <v>16</v>
      </c>
      <c r="I30" s="2"/>
      <c r="J30" s="2" t="s">
        <v>608</v>
      </c>
      <c r="K30" s="5">
        <v>450000</v>
      </c>
      <c r="L30" s="5">
        <v>450000</v>
      </c>
    </row>
    <row r="31" spans="2:12" x14ac:dyDescent="0.25">
      <c r="B31" s="190" t="s">
        <v>157</v>
      </c>
      <c r="C31" s="190"/>
      <c r="D31" s="190"/>
      <c r="E31" s="29">
        <f>SUM(E12:E30)</f>
        <v>12077000</v>
      </c>
      <c r="G31" t="s">
        <v>53</v>
      </c>
      <c r="H31" s="6">
        <v>17</v>
      </c>
      <c r="I31" s="2"/>
      <c r="J31" s="2" t="s">
        <v>576</v>
      </c>
      <c r="K31" s="5">
        <v>0</v>
      </c>
      <c r="L31" s="5">
        <v>0</v>
      </c>
    </row>
    <row r="32" spans="2:12" x14ac:dyDescent="0.25">
      <c r="B32" s="201" t="s">
        <v>1230</v>
      </c>
      <c r="C32" s="201"/>
      <c r="D32" s="201"/>
      <c r="E32" s="201"/>
      <c r="H32" s="200"/>
      <c r="I32" s="200"/>
      <c r="J32" s="200"/>
      <c r="K32" s="29">
        <f>SUM(K12:K31)</f>
        <v>7213683</v>
      </c>
      <c r="L32" s="29">
        <f>SUM(L12:L31)</f>
        <v>11138696</v>
      </c>
    </row>
    <row r="33" spans="2:11" x14ac:dyDescent="0.25">
      <c r="B33" s="201"/>
      <c r="C33" s="201"/>
      <c r="D33" s="201"/>
      <c r="E33" s="201"/>
      <c r="F33" s="4"/>
      <c r="J33" s="4"/>
      <c r="K33" s="4"/>
    </row>
    <row r="34" spans="2:11" x14ac:dyDescent="0.25">
      <c r="F34" s="4"/>
    </row>
    <row r="35" spans="2:11" x14ac:dyDescent="0.25">
      <c r="F35" s="4"/>
      <c r="J35" t="s">
        <v>1028</v>
      </c>
      <c r="K35" t="s">
        <v>1043</v>
      </c>
    </row>
    <row r="36" spans="2:11" x14ac:dyDescent="0.25">
      <c r="I36" s="32" t="s">
        <v>4</v>
      </c>
      <c r="J36" s="23">
        <f>K32</f>
        <v>7213683</v>
      </c>
      <c r="K36" s="23">
        <f>L32</f>
        <v>11138696</v>
      </c>
    </row>
    <row r="37" spans="2:11" x14ac:dyDescent="0.25">
      <c r="F37" s="4"/>
      <c r="I37" s="32" t="s">
        <v>43</v>
      </c>
      <c r="J37" s="23">
        <f>E31</f>
        <v>12077000</v>
      </c>
      <c r="K37" s="23" t="e">
        <f>#REF!</f>
        <v>#REF!</v>
      </c>
    </row>
    <row r="38" spans="2:11" x14ac:dyDescent="0.25">
      <c r="I38" s="63" t="s">
        <v>148</v>
      </c>
      <c r="J38" s="64">
        <f>J37-J36</f>
        <v>4863317</v>
      </c>
      <c r="K38" s="64" t="e">
        <f>K37-K36</f>
        <v>#REF!</v>
      </c>
    </row>
    <row r="44" spans="2:11" x14ac:dyDescent="0.25">
      <c r="I44" t="s">
        <v>1183</v>
      </c>
    </row>
    <row r="46" spans="2:11" x14ac:dyDescent="0.25">
      <c r="B46" s="170"/>
      <c r="C46" s="170"/>
      <c r="D46" s="170"/>
      <c r="E46" s="170"/>
    </row>
    <row r="47" spans="2:11" x14ac:dyDescent="0.25">
      <c r="B47" s="170"/>
      <c r="C47" s="170"/>
      <c r="D47" s="170"/>
      <c r="E47" s="170"/>
    </row>
    <row r="48" spans="2:11" x14ac:dyDescent="0.25">
      <c r="B48" s="170"/>
      <c r="C48" s="170"/>
      <c r="D48" s="170"/>
      <c r="E48" s="170"/>
    </row>
    <row r="49" spans="2:5" x14ac:dyDescent="0.25">
      <c r="B49" s="170"/>
      <c r="C49" s="170"/>
      <c r="D49" s="170"/>
      <c r="E49" s="170"/>
    </row>
    <row r="50" spans="2:5" x14ac:dyDescent="0.25">
      <c r="B50" s="170"/>
      <c r="C50" s="170"/>
      <c r="D50" s="170"/>
      <c r="E50" s="170"/>
    </row>
    <row r="51" spans="2:5" x14ac:dyDescent="0.25">
      <c r="B51" s="170"/>
      <c r="C51" s="170"/>
      <c r="D51" s="170"/>
      <c r="E51" s="170"/>
    </row>
    <row r="52" spans="2:5" x14ac:dyDescent="0.25">
      <c r="B52" s="170"/>
      <c r="C52" s="170"/>
      <c r="D52" s="170"/>
      <c r="E52" s="170"/>
    </row>
    <row r="53" spans="2:5" x14ac:dyDescent="0.25">
      <c r="B53" s="188" t="s">
        <v>1023</v>
      </c>
      <c r="C53" s="188"/>
      <c r="D53" s="188"/>
      <c r="E53" s="90" t="s">
        <v>1189</v>
      </c>
    </row>
    <row r="54" spans="2:5" x14ac:dyDescent="0.25">
      <c r="B54" s="188" t="s">
        <v>1031</v>
      </c>
      <c r="C54" s="188"/>
      <c r="D54" s="188"/>
      <c r="E54" s="90" t="s">
        <v>1371</v>
      </c>
    </row>
    <row r="55" spans="2:5" x14ac:dyDescent="0.25">
      <c r="B55" s="189" t="s">
        <v>1353</v>
      </c>
      <c r="C55" s="189"/>
      <c r="D55" s="189"/>
      <c r="E55" s="189"/>
    </row>
    <row r="56" spans="2:5" x14ac:dyDescent="0.25">
      <c r="B56" s="44" t="s">
        <v>14</v>
      </c>
      <c r="C56" s="44" t="s">
        <v>179</v>
      </c>
      <c r="D56" s="44" t="s">
        <v>110</v>
      </c>
      <c r="E56" s="45" t="s">
        <v>111</v>
      </c>
    </row>
    <row r="57" spans="2:5" x14ac:dyDescent="0.25">
      <c r="B57" s="6">
        <v>1</v>
      </c>
      <c r="C57" s="6">
        <v>1</v>
      </c>
      <c r="D57" s="2" t="s">
        <v>1357</v>
      </c>
      <c r="E57" s="5">
        <v>3708000</v>
      </c>
    </row>
    <row r="58" spans="2:5" x14ac:dyDescent="0.25">
      <c r="B58" s="6">
        <v>2</v>
      </c>
      <c r="C58" s="6">
        <v>1</v>
      </c>
      <c r="D58" s="2" t="s">
        <v>1370</v>
      </c>
      <c r="E58" s="5">
        <v>250000</v>
      </c>
    </row>
    <row r="59" spans="2:5" x14ac:dyDescent="0.25">
      <c r="B59" s="6">
        <v>3</v>
      </c>
      <c r="C59" s="6">
        <v>1</v>
      </c>
      <c r="D59" s="2" t="s">
        <v>1369</v>
      </c>
      <c r="E59" s="5">
        <v>0</v>
      </c>
    </row>
    <row r="60" spans="2:5" x14ac:dyDescent="0.25">
      <c r="B60" s="6">
        <v>4</v>
      </c>
      <c r="C60" s="6">
        <v>1</v>
      </c>
      <c r="D60" s="2" t="s">
        <v>79</v>
      </c>
      <c r="E60" s="5">
        <v>650000</v>
      </c>
    </row>
    <row r="61" spans="2:5" x14ac:dyDescent="0.25">
      <c r="B61" s="190" t="s">
        <v>183</v>
      </c>
      <c r="C61" s="190"/>
      <c r="D61" s="190"/>
      <c r="E61" s="29">
        <f>SUM(E57:E60)</f>
        <v>4608000</v>
      </c>
    </row>
    <row r="62" spans="2:5" ht="29.25" customHeight="1" x14ac:dyDescent="0.25">
      <c r="B62" s="273" t="s">
        <v>1372</v>
      </c>
      <c r="C62" s="273"/>
      <c r="D62" s="273"/>
      <c r="E62" s="273"/>
    </row>
    <row r="63" spans="2:5" x14ac:dyDescent="0.25">
      <c r="B63" s="270" t="s">
        <v>1384</v>
      </c>
      <c r="C63" s="271"/>
      <c r="D63" s="272"/>
      <c r="E63" s="64">
        <f>E61</f>
        <v>4608000</v>
      </c>
    </row>
    <row r="64" spans="2:5" x14ac:dyDescent="0.25">
      <c r="B64" s="204" t="s">
        <v>1385</v>
      </c>
      <c r="C64" s="204"/>
      <c r="D64" s="204"/>
      <c r="E64">
        <v>500000</v>
      </c>
    </row>
    <row r="65" spans="2:4" x14ac:dyDescent="0.25">
      <c r="B65" s="174"/>
      <c r="C65" s="174"/>
      <c r="D65" s="174"/>
    </row>
  </sheetData>
  <mergeCells count="22">
    <mergeCell ref="H32:J32"/>
    <mergeCell ref="B32:E33"/>
    <mergeCell ref="B1:E7"/>
    <mergeCell ref="H10:L10"/>
    <mergeCell ref="K9:L9"/>
    <mergeCell ref="K8:L8"/>
    <mergeCell ref="H1:L7"/>
    <mergeCell ref="B8:D8"/>
    <mergeCell ref="B9:D9"/>
    <mergeCell ref="H8:J8"/>
    <mergeCell ref="H9:J9"/>
    <mergeCell ref="B10:E10"/>
    <mergeCell ref="B46:E52"/>
    <mergeCell ref="B53:D53"/>
    <mergeCell ref="B54:D54"/>
    <mergeCell ref="B55:E55"/>
    <mergeCell ref="B31:D31"/>
    <mergeCell ref="B65:D65"/>
    <mergeCell ref="B61:D61"/>
    <mergeCell ref="B62:E62"/>
    <mergeCell ref="B63:D63"/>
    <mergeCell ref="B64:D64"/>
  </mergeCells>
  <pageMargins left="0.7" right="0.7" top="0.75" bottom="0.75" header="0.3" footer="0.3"/>
  <pageSetup orientation="portrait" r:id="rId1"/>
  <drawing r:id="rId2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B7C3D-7C9F-4DC8-AAA0-6F05B60B8DF6}">
  <dimension ref="B1:E16"/>
  <sheetViews>
    <sheetView workbookViewId="0">
      <selection activeCell="B16" sqref="B16:D16"/>
    </sheetView>
  </sheetViews>
  <sheetFormatPr defaultRowHeight="15" x14ac:dyDescent="0.25"/>
  <cols>
    <col min="1" max="1" width="4.7109375" customWidth="1"/>
    <col min="4" max="4" width="44.28515625" customWidth="1"/>
    <col min="5" max="5" width="17.7109375" customWidth="1"/>
  </cols>
  <sheetData>
    <row r="1" spans="2:5" x14ac:dyDescent="0.25">
      <c r="B1" s="170"/>
      <c r="C1" s="170"/>
      <c r="D1" s="170"/>
      <c r="E1" s="170"/>
    </row>
    <row r="2" spans="2:5" x14ac:dyDescent="0.25">
      <c r="B2" s="170"/>
      <c r="C2" s="170"/>
      <c r="D2" s="170"/>
      <c r="E2" s="170"/>
    </row>
    <row r="3" spans="2:5" x14ac:dyDescent="0.25">
      <c r="B3" s="170"/>
      <c r="C3" s="170"/>
      <c r="D3" s="170"/>
      <c r="E3" s="170"/>
    </row>
    <row r="4" spans="2:5" x14ac:dyDescent="0.25">
      <c r="B4" s="170"/>
      <c r="C4" s="170"/>
      <c r="D4" s="170"/>
      <c r="E4" s="170"/>
    </row>
    <row r="5" spans="2:5" x14ac:dyDescent="0.25">
      <c r="B5" s="170"/>
      <c r="C5" s="170"/>
      <c r="D5" s="170"/>
      <c r="E5" s="170"/>
    </row>
    <row r="6" spans="2:5" x14ac:dyDescent="0.25">
      <c r="B6" s="170"/>
      <c r="C6" s="170"/>
      <c r="D6" s="170"/>
      <c r="E6" s="170"/>
    </row>
    <row r="7" spans="2:5" x14ac:dyDescent="0.25">
      <c r="B7" s="170"/>
      <c r="C7" s="170"/>
      <c r="D7" s="170"/>
      <c r="E7" s="170"/>
    </row>
    <row r="8" spans="2:5" x14ac:dyDescent="0.25">
      <c r="B8" s="211" t="s">
        <v>1359</v>
      </c>
      <c r="C8" s="212"/>
      <c r="D8" s="212"/>
      <c r="E8" s="76" t="s">
        <v>288</v>
      </c>
    </row>
    <row r="9" spans="2:5" x14ac:dyDescent="0.25">
      <c r="B9" s="188" t="s">
        <v>1360</v>
      </c>
      <c r="C9" s="188"/>
      <c r="D9" s="188"/>
      <c r="E9" s="76" t="s">
        <v>615</v>
      </c>
    </row>
    <row r="10" spans="2:5" x14ac:dyDescent="0.25">
      <c r="B10" s="189" t="s">
        <v>1358</v>
      </c>
      <c r="C10" s="189"/>
      <c r="D10" s="189"/>
      <c r="E10" s="189"/>
    </row>
    <row r="11" spans="2:5" x14ac:dyDescent="0.25">
      <c r="B11" s="44" t="s">
        <v>14</v>
      </c>
      <c r="C11" s="44" t="s">
        <v>179</v>
      </c>
      <c r="D11" s="44" t="s">
        <v>110</v>
      </c>
      <c r="E11" s="45" t="s">
        <v>111</v>
      </c>
    </row>
    <row r="12" spans="2:5" x14ac:dyDescent="0.25">
      <c r="B12" s="6">
        <v>1</v>
      </c>
      <c r="C12" s="6">
        <v>1</v>
      </c>
      <c r="D12" s="2" t="s">
        <v>1361</v>
      </c>
      <c r="E12" s="5"/>
    </row>
    <row r="13" spans="2:5" x14ac:dyDescent="0.25">
      <c r="B13" s="6">
        <v>2</v>
      </c>
      <c r="C13" s="6">
        <v>1</v>
      </c>
      <c r="D13" s="2" t="s">
        <v>1362</v>
      </c>
      <c r="E13" s="5"/>
    </row>
    <row r="14" spans="2:5" x14ac:dyDescent="0.25">
      <c r="B14" s="6">
        <v>3</v>
      </c>
      <c r="C14" s="6">
        <v>1</v>
      </c>
      <c r="D14" s="2" t="s">
        <v>79</v>
      </c>
      <c r="E14" s="5"/>
    </row>
    <row r="15" spans="2:5" x14ac:dyDescent="0.25">
      <c r="B15" s="190" t="s">
        <v>183</v>
      </c>
      <c r="C15" s="190"/>
      <c r="D15" s="190"/>
      <c r="E15" s="29">
        <v>600000</v>
      </c>
    </row>
    <row r="16" spans="2:5" x14ac:dyDescent="0.25">
      <c r="B16" s="232" t="s">
        <v>1363</v>
      </c>
      <c r="C16" s="232"/>
      <c r="D16" s="232"/>
      <c r="E16" s="73">
        <v>300000</v>
      </c>
    </row>
  </sheetData>
  <mergeCells count="6">
    <mergeCell ref="B16:D16"/>
    <mergeCell ref="B1:E7"/>
    <mergeCell ref="B8:D8"/>
    <mergeCell ref="B9:D9"/>
    <mergeCell ref="B10:E10"/>
    <mergeCell ref="B15:D15"/>
  </mergeCells>
  <pageMargins left="0.7" right="0.7" top="0.75" bottom="0.75" header="0.3" footer="0.3"/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93F0D-11EA-414D-9416-D661FA991E14}">
  <dimension ref="A1:J24"/>
  <sheetViews>
    <sheetView workbookViewId="0">
      <selection activeCell="F13" sqref="F13"/>
    </sheetView>
  </sheetViews>
  <sheetFormatPr defaultRowHeight="15" x14ac:dyDescent="0.25"/>
  <cols>
    <col min="3" max="3" width="49.7109375" customWidth="1"/>
    <col min="4" max="4" width="16.140625" customWidth="1"/>
    <col min="9" max="9" width="49.7109375" customWidth="1"/>
    <col min="10" max="10" width="14.42578125" customWidth="1"/>
  </cols>
  <sheetData>
    <row r="1" spans="1:10" x14ac:dyDescent="0.25">
      <c r="A1" s="170"/>
      <c r="B1" s="170"/>
      <c r="C1" s="170"/>
      <c r="D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G7" s="170"/>
      <c r="H7" s="170"/>
      <c r="I7" s="170"/>
      <c r="J7" s="170"/>
    </row>
    <row r="8" spans="1:10" x14ac:dyDescent="0.25">
      <c r="A8" s="211" t="s">
        <v>1391</v>
      </c>
      <c r="B8" s="212"/>
      <c r="C8" s="212"/>
      <c r="D8" s="90" t="s">
        <v>1396</v>
      </c>
      <c r="G8" s="211" t="s">
        <v>1391</v>
      </c>
      <c r="H8" s="212"/>
      <c r="I8" s="216"/>
      <c r="J8" s="90" t="s">
        <v>615</v>
      </c>
    </row>
    <row r="9" spans="1:10" x14ac:dyDescent="0.25">
      <c r="A9" s="188" t="s">
        <v>1392</v>
      </c>
      <c r="B9" s="188"/>
      <c r="C9" s="188"/>
      <c r="D9" s="90" t="s">
        <v>1397</v>
      </c>
      <c r="G9" s="211" t="s">
        <v>1392</v>
      </c>
      <c r="H9" s="212"/>
      <c r="I9" s="216"/>
      <c r="J9" s="90" t="s">
        <v>288</v>
      </c>
    </row>
    <row r="10" spans="1:10" x14ac:dyDescent="0.25">
      <c r="A10" s="189" t="s">
        <v>1387</v>
      </c>
      <c r="B10" s="189"/>
      <c r="C10" s="189"/>
      <c r="D10" s="189"/>
      <c r="G10" s="189" t="s">
        <v>1387</v>
      </c>
      <c r="H10" s="189"/>
      <c r="I10" s="189"/>
      <c r="J10" s="189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A12" s="6">
        <v>1</v>
      </c>
      <c r="B12" s="6">
        <v>2</v>
      </c>
      <c r="C12" t="s">
        <v>1393</v>
      </c>
      <c r="D12" s="12">
        <v>900000</v>
      </c>
      <c r="G12" s="6">
        <v>1</v>
      </c>
      <c r="H12" s="6">
        <v>2</v>
      </c>
      <c r="I12" t="s">
        <v>1393</v>
      </c>
      <c r="J12" s="20">
        <v>720000</v>
      </c>
    </row>
    <row r="13" spans="1:10" x14ac:dyDescent="0.25">
      <c r="A13" s="6">
        <v>2</v>
      </c>
      <c r="B13" s="6">
        <v>2</v>
      </c>
      <c r="C13" s="2" t="s">
        <v>1166</v>
      </c>
      <c r="D13" s="12">
        <v>180000</v>
      </c>
      <c r="G13" s="6">
        <v>2</v>
      </c>
      <c r="H13" s="6">
        <v>2</v>
      </c>
      <c r="I13" s="2" t="s">
        <v>1166</v>
      </c>
      <c r="J13" s="20">
        <v>70000</v>
      </c>
    </row>
    <row r="14" spans="1:10" x14ac:dyDescent="0.25">
      <c r="A14" s="6">
        <v>3</v>
      </c>
      <c r="B14" s="6">
        <v>2</v>
      </c>
      <c r="C14" s="2" t="s">
        <v>1165</v>
      </c>
      <c r="D14" s="12">
        <v>150000</v>
      </c>
      <c r="G14" s="6">
        <v>3</v>
      </c>
      <c r="H14" s="6">
        <v>2</v>
      </c>
      <c r="I14" s="2" t="s">
        <v>1165</v>
      </c>
      <c r="J14" s="20">
        <v>70000</v>
      </c>
    </row>
    <row r="15" spans="1:10" x14ac:dyDescent="0.25">
      <c r="A15" s="6">
        <v>4</v>
      </c>
      <c r="B15" s="6">
        <v>2</v>
      </c>
      <c r="C15" s="2" t="s">
        <v>1394</v>
      </c>
      <c r="D15" s="12">
        <v>200000</v>
      </c>
      <c r="G15" s="6">
        <v>4</v>
      </c>
      <c r="H15" s="6">
        <v>2</v>
      </c>
      <c r="I15" s="2" t="s">
        <v>1394</v>
      </c>
      <c r="J15" s="20">
        <v>100000</v>
      </c>
    </row>
    <row r="16" spans="1:10" x14ac:dyDescent="0.25">
      <c r="A16" s="6">
        <v>5</v>
      </c>
      <c r="B16" s="6">
        <v>1</v>
      </c>
      <c r="C16" s="2" t="s">
        <v>1395</v>
      </c>
      <c r="D16" s="12">
        <v>190000</v>
      </c>
      <c r="G16" s="6">
        <v>5</v>
      </c>
      <c r="H16" s="6">
        <v>1</v>
      </c>
      <c r="I16" s="2" t="s">
        <v>1395</v>
      </c>
      <c r="J16" s="20">
        <v>90000</v>
      </c>
    </row>
    <row r="17" spans="1:10" x14ac:dyDescent="0.25">
      <c r="A17" s="6">
        <v>6</v>
      </c>
      <c r="B17" s="6">
        <v>2</v>
      </c>
      <c r="C17" s="2" t="s">
        <v>963</v>
      </c>
      <c r="D17" s="12">
        <v>200000</v>
      </c>
      <c r="G17" s="6">
        <v>6</v>
      </c>
      <c r="H17" s="6">
        <v>2</v>
      </c>
      <c r="I17" s="2" t="s">
        <v>963</v>
      </c>
      <c r="J17" s="20">
        <v>120000</v>
      </c>
    </row>
    <row r="18" spans="1:10" x14ac:dyDescent="0.25">
      <c r="A18" s="6">
        <v>7</v>
      </c>
      <c r="B18" s="6">
        <v>1</v>
      </c>
      <c r="C18" s="2" t="s">
        <v>926</v>
      </c>
      <c r="D18" s="12">
        <v>20000</v>
      </c>
      <c r="G18" s="6">
        <v>7</v>
      </c>
      <c r="H18" s="6">
        <v>1</v>
      </c>
      <c r="I18" s="2" t="s">
        <v>926</v>
      </c>
      <c r="J18" s="20">
        <v>20000</v>
      </c>
    </row>
    <row r="19" spans="1:10" x14ac:dyDescent="0.25">
      <c r="A19" s="6">
        <v>8</v>
      </c>
      <c r="B19" s="6">
        <v>1</v>
      </c>
      <c r="C19" s="2" t="s">
        <v>94</v>
      </c>
      <c r="D19" s="12">
        <v>600000</v>
      </c>
      <c r="G19" s="6">
        <v>8</v>
      </c>
      <c r="H19" s="6">
        <v>1</v>
      </c>
      <c r="I19" s="2" t="s">
        <v>94</v>
      </c>
      <c r="J19" s="20">
        <v>600000</v>
      </c>
    </row>
    <row r="20" spans="1:10" x14ac:dyDescent="0.25">
      <c r="A20" s="54">
        <v>9</v>
      </c>
      <c r="B20" s="54">
        <v>1</v>
      </c>
      <c r="C20" s="55" t="s">
        <v>177</v>
      </c>
      <c r="D20" s="57">
        <v>100000</v>
      </c>
      <c r="G20" s="190" t="s">
        <v>183</v>
      </c>
      <c r="H20" s="190"/>
      <c r="I20" s="190"/>
      <c r="J20" s="29">
        <f>SUM(J12:J19)</f>
        <v>1790000</v>
      </c>
    </row>
    <row r="21" spans="1:10" x14ac:dyDescent="0.25">
      <c r="A21" s="190" t="s">
        <v>183</v>
      </c>
      <c r="B21" s="190"/>
      <c r="C21" s="190"/>
      <c r="D21" s="62">
        <f>SUM(D12:D20)</f>
        <v>2540000</v>
      </c>
    </row>
    <row r="22" spans="1:10" x14ac:dyDescent="0.25">
      <c r="A22" s="233" t="s">
        <v>134</v>
      </c>
      <c r="B22" s="233"/>
      <c r="C22" s="233"/>
      <c r="D22" s="81">
        <v>800000</v>
      </c>
    </row>
    <row r="23" spans="1:10" x14ac:dyDescent="0.25">
      <c r="A23" s="191" t="s">
        <v>187</v>
      </c>
      <c r="B23" s="191"/>
      <c r="C23" s="191"/>
      <c r="D23" s="47">
        <f>D21-D22</f>
        <v>1740000</v>
      </c>
    </row>
    <row r="24" spans="1:10" x14ac:dyDescent="0.25">
      <c r="A24" s="278" t="s">
        <v>150</v>
      </c>
      <c r="B24" s="278"/>
      <c r="C24" s="278"/>
      <c r="D24" s="278"/>
    </row>
  </sheetData>
  <mergeCells count="13">
    <mergeCell ref="A1:D7"/>
    <mergeCell ref="A8:C8"/>
    <mergeCell ref="A9:C9"/>
    <mergeCell ref="A10:D10"/>
    <mergeCell ref="G1:J7"/>
    <mergeCell ref="G8:I8"/>
    <mergeCell ref="G9:I9"/>
    <mergeCell ref="G10:J10"/>
    <mergeCell ref="G20:I20"/>
    <mergeCell ref="A21:C21"/>
    <mergeCell ref="A22:C22"/>
    <mergeCell ref="A23:C23"/>
    <mergeCell ref="A24:D24"/>
  </mergeCells>
  <pageMargins left="0.7" right="0.7" top="0.75" bottom="0.75" header="0.3" footer="0.3"/>
  <pageSetup orientation="portrait" r:id="rId1"/>
  <drawing r:id="rId2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A8779-E907-4EEB-802A-6B04010ECE60}">
  <dimension ref="A1:D15"/>
  <sheetViews>
    <sheetView workbookViewId="0">
      <selection activeCell="G14" sqref="G14"/>
    </sheetView>
  </sheetViews>
  <sheetFormatPr defaultRowHeight="15" x14ac:dyDescent="0.25"/>
  <cols>
    <col min="3" max="3" width="51.7109375" customWidth="1"/>
    <col min="4" max="4" width="16.42578125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211" t="s">
        <v>1391</v>
      </c>
      <c r="B8" s="212"/>
      <c r="C8" s="212"/>
      <c r="D8" s="90" t="s">
        <v>1461</v>
      </c>
    </row>
    <row r="9" spans="1:4" x14ac:dyDescent="0.25">
      <c r="A9" s="188" t="s">
        <v>1459</v>
      </c>
      <c r="B9" s="188"/>
      <c r="C9" s="188"/>
      <c r="D9" s="90" t="s">
        <v>1460</v>
      </c>
    </row>
    <row r="10" spans="1:4" x14ac:dyDescent="0.25">
      <c r="A10" s="189" t="s">
        <v>1446</v>
      </c>
      <c r="B10" s="189"/>
      <c r="C10" s="189"/>
      <c r="D10" s="189"/>
    </row>
    <row r="11" spans="1:4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4" x14ac:dyDescent="0.25">
      <c r="A12" s="6">
        <v>1</v>
      </c>
      <c r="B12" s="6">
        <v>1</v>
      </c>
      <c r="C12" s="2" t="s">
        <v>1462</v>
      </c>
      <c r="D12" s="12">
        <v>50000</v>
      </c>
    </row>
    <row r="13" spans="1:4" ht="30" x14ac:dyDescent="0.25">
      <c r="A13" s="6">
        <v>2</v>
      </c>
      <c r="B13" s="6">
        <v>1</v>
      </c>
      <c r="C13" s="13" t="s">
        <v>1463</v>
      </c>
      <c r="D13" s="12">
        <v>250000</v>
      </c>
    </row>
    <row r="14" spans="1:4" x14ac:dyDescent="0.25">
      <c r="A14" s="190" t="s">
        <v>455</v>
      </c>
      <c r="B14" s="190"/>
      <c r="C14" s="190"/>
      <c r="D14" s="62">
        <f>D12+D13</f>
        <v>300000</v>
      </c>
    </row>
    <row r="15" spans="1:4" x14ac:dyDescent="0.25">
      <c r="A15" s="257" t="s">
        <v>1467</v>
      </c>
      <c r="B15" s="257"/>
      <c r="C15" s="257"/>
      <c r="D15" s="257"/>
    </row>
  </sheetData>
  <mergeCells count="6">
    <mergeCell ref="A15:D15"/>
    <mergeCell ref="A1:D7"/>
    <mergeCell ref="A8:C8"/>
    <mergeCell ref="A9:C9"/>
    <mergeCell ref="A10:D10"/>
    <mergeCell ref="A14:C14"/>
  </mergeCells>
  <pageMargins left="0.7" right="0.7" top="0.75" bottom="0.75" header="0.3" footer="0.3"/>
  <pageSetup orientation="portrait" r:id="rId1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8615C-9C32-42BF-A732-0667C917527C}">
  <dimension ref="A1:I40"/>
  <sheetViews>
    <sheetView topLeftCell="B23" workbookViewId="0">
      <selection activeCell="H44" sqref="H44"/>
    </sheetView>
  </sheetViews>
  <sheetFormatPr defaultRowHeight="15" x14ac:dyDescent="0.25"/>
  <cols>
    <col min="3" max="3" width="47.5703125" customWidth="1"/>
    <col min="4" max="4" width="16.5703125" customWidth="1"/>
    <col min="8" max="8" width="47" customWidth="1"/>
    <col min="9" max="9" width="15.85546875" customWidth="1"/>
  </cols>
  <sheetData>
    <row r="1" spans="1:9" x14ac:dyDescent="0.25">
      <c r="A1" s="170"/>
      <c r="B1" s="170"/>
      <c r="C1" s="170"/>
      <c r="D1" s="170"/>
      <c r="F1" s="170"/>
      <c r="G1" s="170"/>
      <c r="H1" s="170"/>
      <c r="I1" s="170"/>
    </row>
    <row r="2" spans="1:9" x14ac:dyDescent="0.25">
      <c r="A2" s="170"/>
      <c r="B2" s="170"/>
      <c r="C2" s="170"/>
      <c r="D2" s="170"/>
      <c r="F2" s="170"/>
      <c r="G2" s="170"/>
      <c r="H2" s="170"/>
      <c r="I2" s="170"/>
    </row>
    <row r="3" spans="1:9" x14ac:dyDescent="0.25">
      <c r="A3" s="170"/>
      <c r="B3" s="170"/>
      <c r="C3" s="170"/>
      <c r="D3" s="170"/>
      <c r="F3" s="170"/>
      <c r="G3" s="170"/>
      <c r="H3" s="170"/>
      <c r="I3" s="170"/>
    </row>
    <row r="4" spans="1:9" x14ac:dyDescent="0.25">
      <c r="A4" s="170"/>
      <c r="B4" s="170"/>
      <c r="C4" s="170"/>
      <c r="D4" s="170"/>
      <c r="F4" s="170"/>
      <c r="G4" s="170"/>
      <c r="H4" s="170"/>
      <c r="I4" s="170"/>
    </row>
    <row r="5" spans="1:9" x14ac:dyDescent="0.25">
      <c r="A5" s="170"/>
      <c r="B5" s="170"/>
      <c r="C5" s="170"/>
      <c r="D5" s="170"/>
      <c r="F5" s="170"/>
      <c r="G5" s="170"/>
      <c r="H5" s="170"/>
      <c r="I5" s="170"/>
    </row>
    <row r="6" spans="1:9" x14ac:dyDescent="0.25">
      <c r="A6" s="170"/>
      <c r="B6" s="170"/>
      <c r="C6" s="170"/>
      <c r="D6" s="170"/>
      <c r="F6" s="170"/>
      <c r="G6" s="170"/>
      <c r="H6" s="170"/>
      <c r="I6" s="170"/>
    </row>
    <row r="7" spans="1:9" x14ac:dyDescent="0.25">
      <c r="A7" s="170"/>
      <c r="B7" s="170"/>
      <c r="C7" s="170"/>
      <c r="D7" s="170"/>
      <c r="F7" s="170"/>
      <c r="G7" s="170"/>
      <c r="H7" s="170"/>
      <c r="I7" s="170"/>
    </row>
    <row r="8" spans="1:9" x14ac:dyDescent="0.25">
      <c r="A8" s="188" t="s">
        <v>1023</v>
      </c>
      <c r="B8" s="188"/>
      <c r="C8" s="188"/>
      <c r="D8" s="90" t="s">
        <v>1405</v>
      </c>
      <c r="F8" s="188" t="s">
        <v>1023</v>
      </c>
      <c r="G8" s="188"/>
      <c r="H8" s="188"/>
      <c r="I8" s="90" t="s">
        <v>1405</v>
      </c>
    </row>
    <row r="9" spans="1:9" x14ac:dyDescent="0.25">
      <c r="A9" s="188" t="s">
        <v>1403</v>
      </c>
      <c r="B9" s="188"/>
      <c r="C9" s="188"/>
      <c r="D9" s="90" t="s">
        <v>1406</v>
      </c>
      <c r="F9" s="188" t="s">
        <v>1403</v>
      </c>
      <c r="G9" s="188"/>
      <c r="H9" s="188"/>
      <c r="I9" s="90" t="s">
        <v>1406</v>
      </c>
    </row>
    <row r="10" spans="1:9" x14ac:dyDescent="0.25">
      <c r="A10" s="189" t="s">
        <v>1404</v>
      </c>
      <c r="B10" s="189"/>
      <c r="C10" s="189"/>
      <c r="D10" s="189"/>
      <c r="F10" s="189" t="s">
        <v>481</v>
      </c>
      <c r="G10" s="189"/>
      <c r="H10" s="189"/>
      <c r="I10" s="189"/>
    </row>
    <row r="11" spans="1:9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F11" s="44" t="s">
        <v>14</v>
      </c>
      <c r="G11" s="44" t="s">
        <v>179</v>
      </c>
      <c r="H11" s="44" t="s">
        <v>110</v>
      </c>
      <c r="I11" s="45" t="s">
        <v>111</v>
      </c>
    </row>
    <row r="12" spans="1:9" x14ac:dyDescent="0.25">
      <c r="A12" s="6">
        <v>1</v>
      </c>
      <c r="B12" s="6">
        <v>2</v>
      </c>
      <c r="C12" s="2" t="s">
        <v>1418</v>
      </c>
      <c r="D12" s="20">
        <v>396000</v>
      </c>
      <c r="F12" s="6">
        <v>1</v>
      </c>
      <c r="G12" s="6">
        <v>2</v>
      </c>
      <c r="H12" s="2" t="s">
        <v>1418</v>
      </c>
      <c r="I12" s="20">
        <v>283000</v>
      </c>
    </row>
    <row r="13" spans="1:9" x14ac:dyDescent="0.25">
      <c r="A13" s="6">
        <v>2</v>
      </c>
      <c r="B13" s="6">
        <v>2</v>
      </c>
      <c r="C13" s="2" t="s">
        <v>1419</v>
      </c>
      <c r="D13" s="20">
        <v>315000</v>
      </c>
      <c r="F13" s="6">
        <v>2</v>
      </c>
      <c r="G13" s="6">
        <v>2</v>
      </c>
      <c r="H13" s="2" t="s">
        <v>1419</v>
      </c>
      <c r="I13" s="20">
        <v>223332</v>
      </c>
    </row>
    <row r="14" spans="1:9" x14ac:dyDescent="0.25">
      <c r="A14" s="6">
        <v>3</v>
      </c>
      <c r="B14" s="6">
        <v>2</v>
      </c>
      <c r="C14" s="2" t="s">
        <v>1427</v>
      </c>
      <c r="D14" s="20">
        <v>100000</v>
      </c>
      <c r="F14" s="6">
        <v>3</v>
      </c>
      <c r="G14" s="6">
        <v>2</v>
      </c>
      <c r="H14" s="2" t="s">
        <v>1427</v>
      </c>
      <c r="I14" s="20">
        <v>50000</v>
      </c>
    </row>
    <row r="15" spans="1:9" x14ac:dyDescent="0.25">
      <c r="A15" s="6">
        <v>4</v>
      </c>
      <c r="B15" s="6">
        <v>2</v>
      </c>
      <c r="C15" s="2" t="s">
        <v>1420</v>
      </c>
      <c r="D15" s="20">
        <v>250000</v>
      </c>
      <c r="F15" s="6">
        <v>4</v>
      </c>
      <c r="G15" s="6">
        <v>2</v>
      </c>
      <c r="H15" s="2" t="s">
        <v>1420</v>
      </c>
      <c r="I15" s="20">
        <v>160000</v>
      </c>
    </row>
    <row r="16" spans="1:9" x14ac:dyDescent="0.25">
      <c r="A16" s="6">
        <v>5</v>
      </c>
      <c r="B16" s="6">
        <v>2</v>
      </c>
      <c r="C16" s="2" t="s">
        <v>1421</v>
      </c>
      <c r="D16" s="20">
        <v>200000</v>
      </c>
      <c r="F16" s="6">
        <v>5</v>
      </c>
      <c r="G16" s="6">
        <v>2</v>
      </c>
      <c r="H16" s="2" t="s">
        <v>1421</v>
      </c>
      <c r="I16" s="20">
        <v>70000</v>
      </c>
    </row>
    <row r="17" spans="1:9" x14ac:dyDescent="0.25">
      <c r="A17" s="6">
        <v>6</v>
      </c>
      <c r="B17" s="58">
        <v>2</v>
      </c>
      <c r="C17" s="2" t="s">
        <v>1413</v>
      </c>
      <c r="D17" s="20">
        <v>330000</v>
      </c>
      <c r="F17" s="6">
        <v>6</v>
      </c>
      <c r="G17" s="58">
        <v>2</v>
      </c>
      <c r="H17" s="2" t="s">
        <v>1413</v>
      </c>
      <c r="I17" s="20">
        <v>232916</v>
      </c>
    </row>
    <row r="18" spans="1:9" x14ac:dyDescent="0.25">
      <c r="A18" s="6">
        <v>7</v>
      </c>
      <c r="B18" s="58">
        <v>2</v>
      </c>
      <c r="C18" s="2" t="s">
        <v>1415</v>
      </c>
      <c r="D18" s="20">
        <v>160000</v>
      </c>
      <c r="F18" s="6">
        <v>7</v>
      </c>
      <c r="G18" s="58">
        <v>2</v>
      </c>
      <c r="H18" s="2" t="s">
        <v>1415</v>
      </c>
      <c r="I18" s="20">
        <v>110934</v>
      </c>
    </row>
    <row r="19" spans="1:9" x14ac:dyDescent="0.25">
      <c r="A19" s="6">
        <v>8</v>
      </c>
      <c r="B19" s="58">
        <v>2</v>
      </c>
      <c r="C19" s="2" t="s">
        <v>1416</v>
      </c>
      <c r="D19" s="20">
        <v>210000</v>
      </c>
      <c r="F19" s="6">
        <v>8</v>
      </c>
      <c r="G19" s="58">
        <v>2</v>
      </c>
      <c r="H19" s="2" t="s">
        <v>1416</v>
      </c>
      <c r="I19" s="20">
        <v>152083</v>
      </c>
    </row>
    <row r="20" spans="1:9" x14ac:dyDescent="0.25">
      <c r="A20" s="6">
        <v>9</v>
      </c>
      <c r="B20" s="58">
        <v>4</v>
      </c>
      <c r="C20" s="2" t="s">
        <v>1414</v>
      </c>
      <c r="D20" s="20">
        <v>420000</v>
      </c>
      <c r="F20" s="6">
        <v>9</v>
      </c>
      <c r="G20" s="58">
        <v>4</v>
      </c>
      <c r="H20" s="2" t="s">
        <v>1414</v>
      </c>
      <c r="I20" s="20">
        <v>294902</v>
      </c>
    </row>
    <row r="21" spans="1:9" x14ac:dyDescent="0.25">
      <c r="A21" s="6">
        <v>10</v>
      </c>
      <c r="B21" s="58">
        <v>1</v>
      </c>
      <c r="C21" s="2" t="s">
        <v>55</v>
      </c>
      <c r="D21" s="20">
        <v>75000</v>
      </c>
      <c r="F21" s="6">
        <v>10</v>
      </c>
      <c r="G21" s="58">
        <v>1</v>
      </c>
      <c r="H21" s="2" t="s">
        <v>224</v>
      </c>
      <c r="I21" s="20">
        <v>68037</v>
      </c>
    </row>
    <row r="22" spans="1:9" x14ac:dyDescent="0.25">
      <c r="A22" s="6">
        <v>11</v>
      </c>
      <c r="B22" s="58">
        <v>1</v>
      </c>
      <c r="C22" s="2" t="s">
        <v>54</v>
      </c>
      <c r="D22" s="20">
        <v>120000</v>
      </c>
      <c r="F22" s="6">
        <v>11</v>
      </c>
      <c r="G22" s="58">
        <v>1</v>
      </c>
      <c r="H22" s="2" t="s">
        <v>54</v>
      </c>
      <c r="I22" s="20">
        <v>82806</v>
      </c>
    </row>
    <row r="23" spans="1:9" x14ac:dyDescent="0.25">
      <c r="A23" s="6">
        <v>12</v>
      </c>
      <c r="B23" s="58">
        <v>1</v>
      </c>
      <c r="C23" s="2" t="s">
        <v>224</v>
      </c>
      <c r="D23" s="20">
        <v>95000</v>
      </c>
      <c r="F23" s="6">
        <v>12</v>
      </c>
      <c r="G23" s="58">
        <v>1</v>
      </c>
      <c r="H23" s="2" t="s">
        <v>55</v>
      </c>
      <c r="I23" s="20">
        <v>53099</v>
      </c>
    </row>
    <row r="24" spans="1:9" x14ac:dyDescent="0.25">
      <c r="A24" s="6">
        <v>13</v>
      </c>
      <c r="B24" s="58">
        <v>2</v>
      </c>
      <c r="C24" s="2" t="s">
        <v>1394</v>
      </c>
      <c r="D24" s="20">
        <v>580000</v>
      </c>
      <c r="F24" s="6">
        <v>13</v>
      </c>
      <c r="G24" s="58">
        <v>2</v>
      </c>
      <c r="H24" s="2" t="s">
        <v>1394</v>
      </c>
      <c r="I24" s="20">
        <v>404391</v>
      </c>
    </row>
    <row r="25" spans="1:9" x14ac:dyDescent="0.25">
      <c r="A25" s="6">
        <v>14</v>
      </c>
      <c r="B25" s="58">
        <v>1</v>
      </c>
      <c r="C25" s="2" t="s">
        <v>1422</v>
      </c>
      <c r="D25" s="20">
        <v>1200000</v>
      </c>
      <c r="F25" s="6">
        <v>14</v>
      </c>
      <c r="G25" s="58">
        <v>1</v>
      </c>
      <c r="H25" s="2" t="s">
        <v>1422</v>
      </c>
      <c r="I25" s="20">
        <v>500000</v>
      </c>
    </row>
    <row r="26" spans="1:9" x14ac:dyDescent="0.25">
      <c r="A26" s="6">
        <v>15</v>
      </c>
      <c r="B26" s="58" t="s">
        <v>1376</v>
      </c>
      <c r="C26" s="2" t="s">
        <v>1423</v>
      </c>
      <c r="D26" s="20">
        <v>630000</v>
      </c>
      <c r="F26" s="6">
        <v>15</v>
      </c>
      <c r="G26" s="58" t="s">
        <v>1376</v>
      </c>
      <c r="H26" s="2" t="s">
        <v>1423</v>
      </c>
      <c r="I26" s="20">
        <v>450000</v>
      </c>
    </row>
    <row r="27" spans="1:9" x14ac:dyDescent="0.25">
      <c r="A27" s="6">
        <v>16</v>
      </c>
      <c r="B27" s="58">
        <v>2</v>
      </c>
      <c r="C27" s="2" t="s">
        <v>1412</v>
      </c>
      <c r="D27" s="20">
        <v>1100000</v>
      </c>
      <c r="F27" s="6">
        <v>16</v>
      </c>
      <c r="G27" s="58">
        <v>2</v>
      </c>
      <c r="H27" s="2" t="s">
        <v>1412</v>
      </c>
      <c r="I27" s="20">
        <v>696000</v>
      </c>
    </row>
    <row r="28" spans="1:9" x14ac:dyDescent="0.25">
      <c r="A28" s="6">
        <v>17</v>
      </c>
      <c r="B28" s="58">
        <v>2</v>
      </c>
      <c r="C28" s="2" t="s">
        <v>1417</v>
      </c>
      <c r="D28" s="20">
        <v>330000</v>
      </c>
      <c r="F28" s="6">
        <v>17</v>
      </c>
      <c r="G28" s="58">
        <v>2</v>
      </c>
      <c r="H28" s="2" t="s">
        <v>1417</v>
      </c>
      <c r="I28" s="20">
        <v>240000</v>
      </c>
    </row>
    <row r="29" spans="1:9" x14ac:dyDescent="0.25">
      <c r="A29" s="6">
        <v>18</v>
      </c>
      <c r="B29" s="58">
        <v>1</v>
      </c>
      <c r="C29" s="2" t="s">
        <v>1424</v>
      </c>
      <c r="D29" s="20">
        <v>20000</v>
      </c>
      <c r="F29" s="6">
        <v>18</v>
      </c>
      <c r="G29" s="58">
        <v>1</v>
      </c>
      <c r="H29" s="2" t="s">
        <v>1424</v>
      </c>
      <c r="I29" s="20">
        <v>70000</v>
      </c>
    </row>
    <row r="30" spans="1:9" x14ac:dyDescent="0.25">
      <c r="A30" s="6">
        <v>19</v>
      </c>
      <c r="B30" s="58">
        <v>1</v>
      </c>
      <c r="C30" s="2" t="s">
        <v>724</v>
      </c>
      <c r="D30" s="20">
        <v>600000</v>
      </c>
      <c r="F30" s="6">
        <v>19</v>
      </c>
      <c r="G30" s="58">
        <v>1</v>
      </c>
      <c r="H30" s="2" t="s">
        <v>724</v>
      </c>
      <c r="I30" s="20">
        <v>400000</v>
      </c>
    </row>
    <row r="31" spans="1:9" x14ac:dyDescent="0.25">
      <c r="A31" s="6">
        <v>20</v>
      </c>
      <c r="B31" s="58">
        <v>2</v>
      </c>
      <c r="C31" s="2" t="s">
        <v>1425</v>
      </c>
      <c r="D31" s="20">
        <v>30000</v>
      </c>
      <c r="F31" s="6">
        <v>20</v>
      </c>
      <c r="G31" s="58">
        <v>2</v>
      </c>
      <c r="H31" s="2" t="s">
        <v>1425</v>
      </c>
      <c r="I31" s="20">
        <v>0</v>
      </c>
    </row>
    <row r="32" spans="1:9" x14ac:dyDescent="0.25">
      <c r="A32" s="6">
        <v>21</v>
      </c>
      <c r="B32" s="58">
        <v>2</v>
      </c>
      <c r="C32" s="2" t="s">
        <v>1426</v>
      </c>
      <c r="D32" s="20">
        <v>40000</v>
      </c>
      <c r="F32" s="6">
        <v>21</v>
      </c>
      <c r="G32" s="58">
        <v>2</v>
      </c>
      <c r="H32" s="2" t="s">
        <v>1426</v>
      </c>
      <c r="I32" s="20">
        <v>0</v>
      </c>
    </row>
    <row r="33" spans="1:9" x14ac:dyDescent="0.25">
      <c r="A33" s="6">
        <v>22</v>
      </c>
      <c r="B33" s="58">
        <v>1</v>
      </c>
      <c r="C33" s="2" t="s">
        <v>69</v>
      </c>
      <c r="D33" s="20">
        <v>100000</v>
      </c>
      <c r="F33" s="6">
        <v>22</v>
      </c>
      <c r="G33" s="58">
        <v>1</v>
      </c>
      <c r="H33" s="2" t="s">
        <v>79</v>
      </c>
      <c r="I33" s="5">
        <v>400000</v>
      </c>
    </row>
    <row r="34" spans="1:9" x14ac:dyDescent="0.25">
      <c r="A34" s="6">
        <v>23</v>
      </c>
      <c r="B34" s="58">
        <v>1</v>
      </c>
      <c r="C34" s="2" t="s">
        <v>79</v>
      </c>
      <c r="D34" s="5">
        <v>950000</v>
      </c>
      <c r="F34" s="233" t="s">
        <v>470</v>
      </c>
      <c r="G34" s="233"/>
      <c r="H34" s="233"/>
      <c r="I34" s="64">
        <f>SUM(I12:I33)</f>
        <v>4941500</v>
      </c>
    </row>
    <row r="35" spans="1:9" x14ac:dyDescent="0.25">
      <c r="A35" s="233" t="s">
        <v>1428</v>
      </c>
      <c r="B35" s="233"/>
      <c r="C35" s="233"/>
      <c r="D35" s="64">
        <f>SUM(D12:D34)</f>
        <v>8251000</v>
      </c>
    </row>
    <row r="36" spans="1:9" x14ac:dyDescent="0.25">
      <c r="A36" s="273" t="s">
        <v>1202</v>
      </c>
      <c r="B36" s="273"/>
      <c r="C36" s="273"/>
      <c r="D36" s="273"/>
    </row>
    <row r="37" spans="1:9" x14ac:dyDescent="0.25">
      <c r="A37" s="273"/>
      <c r="B37" s="273"/>
      <c r="C37" s="273"/>
      <c r="D37" s="273"/>
    </row>
    <row r="38" spans="1:9" x14ac:dyDescent="0.25">
      <c r="B38" s="264" t="s">
        <v>1438</v>
      </c>
      <c r="C38" s="264"/>
      <c r="D38" s="264"/>
      <c r="H38" s="77" t="s">
        <v>481</v>
      </c>
      <c r="I38" s="43">
        <f>I34</f>
        <v>4941500</v>
      </c>
    </row>
    <row r="39" spans="1:9" x14ac:dyDescent="0.25">
      <c r="B39" s="200" t="s">
        <v>187</v>
      </c>
      <c r="C39" s="200"/>
      <c r="D39" s="28">
        <v>51000</v>
      </c>
      <c r="H39" s="140" t="s">
        <v>43</v>
      </c>
      <c r="I39" s="141">
        <f>D35</f>
        <v>8251000</v>
      </c>
    </row>
    <row r="40" spans="1:9" x14ac:dyDescent="0.25">
      <c r="H40" s="72" t="s">
        <v>492</v>
      </c>
      <c r="I40" s="73">
        <f>I39-I38</f>
        <v>3309500</v>
      </c>
    </row>
  </sheetData>
  <mergeCells count="13">
    <mergeCell ref="B38:D38"/>
    <mergeCell ref="B39:C39"/>
    <mergeCell ref="F34:H34"/>
    <mergeCell ref="A35:C35"/>
    <mergeCell ref="A36:D37"/>
    <mergeCell ref="A1:D7"/>
    <mergeCell ref="A8:C8"/>
    <mergeCell ref="A9:C9"/>
    <mergeCell ref="A10:D10"/>
    <mergeCell ref="F1:I7"/>
    <mergeCell ref="F8:H8"/>
    <mergeCell ref="F9:H9"/>
    <mergeCell ref="F10:I10"/>
  </mergeCells>
  <pageMargins left="0.7" right="0.7" top="0.75" bottom="0.75" header="0.3" footer="0.3"/>
  <pageSetup orientation="portrait" r:id="rId1"/>
  <drawing r:id="rId2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24E55-17A1-4B59-B275-99651E24B13E}">
  <dimension ref="A1:D18"/>
  <sheetViews>
    <sheetView topLeftCell="A2" workbookViewId="0">
      <selection activeCell="G17" sqref="G17"/>
    </sheetView>
  </sheetViews>
  <sheetFormatPr defaultRowHeight="15" x14ac:dyDescent="0.25"/>
  <cols>
    <col min="3" max="3" width="49.7109375" customWidth="1"/>
    <col min="4" max="4" width="14.28515625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188" t="s">
        <v>1430</v>
      </c>
      <c r="B8" s="188"/>
      <c r="C8" s="188"/>
      <c r="D8" s="90" t="s">
        <v>1432</v>
      </c>
    </row>
    <row r="9" spans="1:4" x14ac:dyDescent="0.25">
      <c r="A9" s="188" t="s">
        <v>1431</v>
      </c>
      <c r="B9" s="188"/>
      <c r="C9" s="188"/>
      <c r="D9" s="90" t="s">
        <v>1433</v>
      </c>
    </row>
    <row r="10" spans="1:4" x14ac:dyDescent="0.25">
      <c r="A10" s="189" t="s">
        <v>1404</v>
      </c>
      <c r="B10" s="189"/>
      <c r="C10" s="189"/>
      <c r="D10" s="189"/>
    </row>
    <row r="11" spans="1:4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4" x14ac:dyDescent="0.25">
      <c r="A12" s="6">
        <v>1</v>
      </c>
      <c r="B12" s="6" t="s">
        <v>1434</v>
      </c>
      <c r="C12" s="2" t="s">
        <v>1435</v>
      </c>
      <c r="D12" s="5">
        <v>200000</v>
      </c>
    </row>
    <row r="13" spans="1:4" x14ac:dyDescent="0.25">
      <c r="A13" s="6">
        <v>2</v>
      </c>
      <c r="B13" s="6">
        <v>1</v>
      </c>
      <c r="C13" s="2" t="s">
        <v>55</v>
      </c>
      <c r="D13" s="5">
        <v>35000</v>
      </c>
    </row>
    <row r="14" spans="1:4" x14ac:dyDescent="0.25">
      <c r="A14" s="6">
        <v>3</v>
      </c>
      <c r="B14" s="6">
        <v>1</v>
      </c>
      <c r="C14" s="2" t="s">
        <v>626</v>
      </c>
      <c r="D14" s="5">
        <v>60000</v>
      </c>
    </row>
    <row r="15" spans="1:4" x14ac:dyDescent="0.25">
      <c r="A15" s="6">
        <v>4</v>
      </c>
      <c r="B15" s="6">
        <v>1</v>
      </c>
      <c r="C15" s="2" t="s">
        <v>1436</v>
      </c>
      <c r="D15" s="5">
        <v>150000</v>
      </c>
    </row>
    <row r="16" spans="1:4" x14ac:dyDescent="0.25">
      <c r="A16" s="6">
        <v>5</v>
      </c>
      <c r="B16" s="6">
        <v>1</v>
      </c>
      <c r="C16" s="2" t="s">
        <v>889</v>
      </c>
      <c r="D16" s="5">
        <v>0</v>
      </c>
    </row>
    <row r="17" spans="1:4" x14ac:dyDescent="0.25">
      <c r="A17" s="270" t="s">
        <v>1221</v>
      </c>
      <c r="B17" s="271"/>
      <c r="C17" s="272"/>
      <c r="D17" s="64">
        <f>SUM(D12:D16)</f>
        <v>445000</v>
      </c>
    </row>
    <row r="18" spans="1:4" x14ac:dyDescent="0.25">
      <c r="A18" s="264" t="s">
        <v>619</v>
      </c>
      <c r="B18" s="264"/>
      <c r="C18" s="264"/>
      <c r="D18" s="264"/>
    </row>
  </sheetData>
  <mergeCells count="6">
    <mergeCell ref="A18:D18"/>
    <mergeCell ref="A1:D7"/>
    <mergeCell ref="A8:C8"/>
    <mergeCell ref="A9:C9"/>
    <mergeCell ref="A10:D10"/>
    <mergeCell ref="A17:C17"/>
  </mergeCells>
  <pageMargins left="0.7" right="0.7" top="0.75" bottom="0.75" header="0.3" footer="0.3"/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8A915-E6A2-4A52-A0D7-41CACD2E4B68}">
  <dimension ref="B1:E22"/>
  <sheetViews>
    <sheetView topLeftCell="A7" workbookViewId="0">
      <selection activeCell="J13" sqref="J13"/>
    </sheetView>
  </sheetViews>
  <sheetFormatPr defaultRowHeight="15" x14ac:dyDescent="0.25"/>
  <cols>
    <col min="1" max="1" width="0.85546875" customWidth="1"/>
    <col min="4" max="4" width="55" customWidth="1"/>
    <col min="5" max="5" width="15.140625" customWidth="1"/>
  </cols>
  <sheetData>
    <row r="1" spans="2:5" x14ac:dyDescent="0.25">
      <c r="B1" s="170"/>
      <c r="C1" s="170"/>
      <c r="D1" s="170"/>
      <c r="E1" s="170"/>
    </row>
    <row r="2" spans="2:5" x14ac:dyDescent="0.25">
      <c r="B2" s="170"/>
      <c r="C2" s="170"/>
      <c r="D2" s="170"/>
      <c r="E2" s="170"/>
    </row>
    <row r="3" spans="2:5" x14ac:dyDescent="0.25">
      <c r="B3" s="170"/>
      <c r="C3" s="170"/>
      <c r="D3" s="170"/>
      <c r="E3" s="170"/>
    </row>
    <row r="4" spans="2:5" x14ac:dyDescent="0.25">
      <c r="B4" s="170"/>
      <c r="C4" s="170"/>
      <c r="D4" s="170"/>
      <c r="E4" s="170"/>
    </row>
    <row r="5" spans="2:5" x14ac:dyDescent="0.25">
      <c r="B5" s="170"/>
      <c r="C5" s="170"/>
      <c r="D5" s="170"/>
      <c r="E5" s="170"/>
    </row>
    <row r="6" spans="2:5" x14ac:dyDescent="0.25">
      <c r="B6" s="170"/>
      <c r="C6" s="170"/>
      <c r="D6" s="170"/>
      <c r="E6" s="170"/>
    </row>
    <row r="7" spans="2:5" x14ac:dyDescent="0.25">
      <c r="B7" s="170"/>
      <c r="C7" s="170"/>
      <c r="D7" s="170"/>
      <c r="E7" s="170"/>
    </row>
    <row r="8" spans="2:5" x14ac:dyDescent="0.25">
      <c r="B8" s="211" t="s">
        <v>489</v>
      </c>
      <c r="C8" s="212"/>
      <c r="D8" s="212"/>
      <c r="E8" s="76" t="s">
        <v>1450</v>
      </c>
    </row>
    <row r="9" spans="2:5" x14ac:dyDescent="0.25">
      <c r="B9" s="188" t="s">
        <v>1364</v>
      </c>
      <c r="C9" s="188"/>
      <c r="D9" s="188"/>
      <c r="E9" s="76" t="s">
        <v>1449</v>
      </c>
    </row>
    <row r="10" spans="2:5" x14ac:dyDescent="0.25">
      <c r="B10" s="189" t="s">
        <v>1446</v>
      </c>
      <c r="C10" s="189"/>
      <c r="D10" s="189"/>
      <c r="E10" s="189"/>
    </row>
    <row r="11" spans="2:5" x14ac:dyDescent="0.25">
      <c r="B11" s="44" t="s">
        <v>14</v>
      </c>
      <c r="C11" s="44" t="s">
        <v>179</v>
      </c>
      <c r="D11" s="44" t="s">
        <v>110</v>
      </c>
      <c r="E11" s="45" t="s">
        <v>111</v>
      </c>
    </row>
    <row r="12" spans="2:5" ht="15.75" x14ac:dyDescent="0.25">
      <c r="B12" s="6">
        <v>1</v>
      </c>
      <c r="C12" s="6">
        <v>1</v>
      </c>
      <c r="D12" s="163" t="s">
        <v>1439</v>
      </c>
      <c r="E12" s="12">
        <v>180000</v>
      </c>
    </row>
    <row r="13" spans="2:5" ht="15.75" x14ac:dyDescent="0.25">
      <c r="B13" s="6">
        <v>2</v>
      </c>
      <c r="C13" s="6">
        <v>1</v>
      </c>
      <c r="D13" s="163" t="s">
        <v>55</v>
      </c>
      <c r="E13" s="12">
        <v>60000</v>
      </c>
    </row>
    <row r="14" spans="2:5" ht="19.5" customHeight="1" x14ac:dyDescent="0.25">
      <c r="B14" s="6">
        <v>3</v>
      </c>
      <c r="C14" s="6" t="s">
        <v>1434</v>
      </c>
      <c r="D14" s="163" t="s">
        <v>1452</v>
      </c>
      <c r="E14" s="12">
        <v>360000</v>
      </c>
    </row>
    <row r="15" spans="2:5" ht="15.75" x14ac:dyDescent="0.25">
      <c r="B15" s="6">
        <v>4</v>
      </c>
      <c r="C15" s="6">
        <v>4</v>
      </c>
      <c r="D15" s="163" t="s">
        <v>940</v>
      </c>
      <c r="E15" s="12">
        <v>320000</v>
      </c>
    </row>
    <row r="16" spans="2:5" ht="15.75" x14ac:dyDescent="0.25">
      <c r="B16" s="6">
        <v>5</v>
      </c>
      <c r="C16" s="6">
        <v>1</v>
      </c>
      <c r="D16" s="163" t="s">
        <v>1101</v>
      </c>
      <c r="E16" s="12">
        <v>150000</v>
      </c>
    </row>
    <row r="17" spans="2:5" ht="31.5" customHeight="1" x14ac:dyDescent="0.25">
      <c r="B17" s="6">
        <v>6</v>
      </c>
      <c r="C17" s="6">
        <v>4</v>
      </c>
      <c r="D17" s="163" t="s">
        <v>1451</v>
      </c>
      <c r="E17" s="12">
        <v>400000</v>
      </c>
    </row>
    <row r="18" spans="2:5" ht="15.75" x14ac:dyDescent="0.25">
      <c r="B18" s="6">
        <v>7</v>
      </c>
      <c r="C18" s="6">
        <v>1</v>
      </c>
      <c r="D18" s="163" t="s">
        <v>94</v>
      </c>
      <c r="E18" s="12">
        <v>650000</v>
      </c>
    </row>
    <row r="19" spans="2:5" ht="15.75" x14ac:dyDescent="0.25">
      <c r="B19" s="6">
        <v>8</v>
      </c>
      <c r="C19" s="6">
        <v>1</v>
      </c>
      <c r="D19" s="163" t="s">
        <v>1453</v>
      </c>
      <c r="E19" s="166">
        <v>85000</v>
      </c>
    </row>
    <row r="20" spans="2:5" ht="15.75" x14ac:dyDescent="0.25">
      <c r="B20" s="6">
        <v>9</v>
      </c>
      <c r="C20" s="111">
        <v>1</v>
      </c>
      <c r="D20" s="165" t="s">
        <v>1454</v>
      </c>
      <c r="E20" s="166">
        <v>7000</v>
      </c>
    </row>
    <row r="21" spans="2:5" x14ac:dyDescent="0.25">
      <c r="B21" s="222" t="s">
        <v>1221</v>
      </c>
      <c r="C21" s="223"/>
      <c r="D21" s="224"/>
      <c r="E21" s="167">
        <f>SUM(E12:E20)</f>
        <v>2212000</v>
      </c>
    </row>
    <row r="22" spans="2:5" x14ac:dyDescent="0.25">
      <c r="E22" s="4"/>
    </row>
  </sheetData>
  <mergeCells count="5">
    <mergeCell ref="B1:E7"/>
    <mergeCell ref="B8:D8"/>
    <mergeCell ref="B9:D9"/>
    <mergeCell ref="B10:E10"/>
    <mergeCell ref="B21:D21"/>
  </mergeCells>
  <pageMargins left="0.7" right="0.7" top="0.75" bottom="0.75" header="0.3" footer="0.3"/>
  <pageSetup orientation="portrait" r:id="rId1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EDE3C-2726-4151-BBB3-2129F5D0507F}">
  <dimension ref="B1:K23"/>
  <sheetViews>
    <sheetView topLeftCell="A7" workbookViewId="0">
      <selection activeCell="G17" sqref="G17"/>
    </sheetView>
  </sheetViews>
  <sheetFormatPr defaultRowHeight="15" x14ac:dyDescent="0.25"/>
  <cols>
    <col min="1" max="1" width="5.7109375" customWidth="1"/>
    <col min="4" max="4" width="48" customWidth="1"/>
    <col min="5" max="5" width="14.85546875" customWidth="1"/>
  </cols>
  <sheetData>
    <row r="1" spans="2:11" x14ac:dyDescent="0.25">
      <c r="B1" s="170"/>
      <c r="C1" s="170"/>
      <c r="D1" s="170"/>
      <c r="E1" s="170"/>
    </row>
    <row r="2" spans="2:11" x14ac:dyDescent="0.25">
      <c r="B2" s="170"/>
      <c r="C2" s="170"/>
      <c r="D2" s="170"/>
      <c r="E2" s="170"/>
    </row>
    <row r="3" spans="2:11" x14ac:dyDescent="0.25">
      <c r="B3" s="170"/>
      <c r="C3" s="170"/>
      <c r="D3" s="170"/>
      <c r="E3" s="170"/>
    </row>
    <row r="4" spans="2:11" x14ac:dyDescent="0.25">
      <c r="B4" s="170"/>
      <c r="C4" s="170"/>
      <c r="D4" s="170"/>
      <c r="E4" s="170"/>
    </row>
    <row r="5" spans="2:11" x14ac:dyDescent="0.25">
      <c r="B5" s="170"/>
      <c r="C5" s="170"/>
      <c r="D5" s="170"/>
      <c r="E5" s="170"/>
    </row>
    <row r="6" spans="2:11" x14ac:dyDescent="0.25">
      <c r="B6" s="170"/>
      <c r="C6" s="170"/>
      <c r="D6" s="170"/>
      <c r="E6" s="170"/>
    </row>
    <row r="7" spans="2:11" x14ac:dyDescent="0.25">
      <c r="B7" s="170"/>
      <c r="C7" s="170"/>
      <c r="D7" s="170"/>
      <c r="E7" s="170"/>
    </row>
    <row r="8" spans="2:11" x14ac:dyDescent="0.25">
      <c r="B8" s="211" t="s">
        <v>1445</v>
      </c>
      <c r="C8" s="212"/>
      <c r="D8" s="212"/>
      <c r="E8" s="76" t="s">
        <v>1444</v>
      </c>
    </row>
    <row r="9" spans="2:11" x14ac:dyDescent="0.25">
      <c r="B9" s="188" t="s">
        <v>1364</v>
      </c>
      <c r="C9" s="188"/>
      <c r="D9" s="188"/>
      <c r="E9" s="76" t="s">
        <v>1443</v>
      </c>
    </row>
    <row r="10" spans="2:11" x14ac:dyDescent="0.25">
      <c r="B10" s="189" t="s">
        <v>1446</v>
      </c>
      <c r="C10" s="189"/>
      <c r="D10" s="189"/>
      <c r="E10" s="189"/>
    </row>
    <row r="11" spans="2:11" x14ac:dyDescent="0.25">
      <c r="B11" s="44" t="s">
        <v>14</v>
      </c>
      <c r="C11" s="44" t="s">
        <v>179</v>
      </c>
      <c r="D11" s="44" t="s">
        <v>110</v>
      </c>
      <c r="E11" s="45" t="s">
        <v>111</v>
      </c>
    </row>
    <row r="12" spans="2:11" ht="15.75" x14ac:dyDescent="0.25">
      <c r="B12" s="6">
        <v>1</v>
      </c>
      <c r="C12" s="6">
        <v>1</v>
      </c>
      <c r="D12" s="163" t="s">
        <v>1439</v>
      </c>
      <c r="E12" s="20">
        <v>180000</v>
      </c>
    </row>
    <row r="13" spans="2:11" ht="15.75" x14ac:dyDescent="0.25">
      <c r="B13" s="6">
        <v>2</v>
      </c>
      <c r="C13" s="6">
        <v>1</v>
      </c>
      <c r="D13" s="163" t="s">
        <v>55</v>
      </c>
      <c r="E13" s="20">
        <v>60000</v>
      </c>
      <c r="K13" t="s">
        <v>53</v>
      </c>
    </row>
    <row r="14" spans="2:11" ht="31.5" x14ac:dyDescent="0.25">
      <c r="B14" s="6">
        <v>3</v>
      </c>
      <c r="C14" s="6">
        <v>1</v>
      </c>
      <c r="D14" s="163" t="s">
        <v>1447</v>
      </c>
      <c r="E14" s="20">
        <v>360000</v>
      </c>
    </row>
    <row r="15" spans="2:11" ht="15.75" x14ac:dyDescent="0.25">
      <c r="B15" s="6">
        <v>4</v>
      </c>
      <c r="C15" s="6">
        <v>1</v>
      </c>
      <c r="D15" s="163" t="s">
        <v>143</v>
      </c>
      <c r="E15" s="20">
        <v>320000</v>
      </c>
    </row>
    <row r="16" spans="2:11" ht="15.75" x14ac:dyDescent="0.25">
      <c r="B16" s="6">
        <v>5</v>
      </c>
      <c r="C16" s="6">
        <v>4</v>
      </c>
      <c r="D16" s="163" t="s">
        <v>1101</v>
      </c>
      <c r="E16" s="20">
        <v>150000</v>
      </c>
    </row>
    <row r="17" spans="2:5" ht="31.5" x14ac:dyDescent="0.25">
      <c r="B17" s="6">
        <v>6</v>
      </c>
      <c r="C17" s="6">
        <v>1</v>
      </c>
      <c r="D17" s="163" t="s">
        <v>1440</v>
      </c>
      <c r="E17" s="20">
        <v>400000</v>
      </c>
    </row>
    <row r="18" spans="2:5" ht="15.75" x14ac:dyDescent="0.25">
      <c r="B18" s="6">
        <v>7</v>
      </c>
      <c r="C18" s="6">
        <v>4</v>
      </c>
      <c r="D18" s="163" t="s">
        <v>94</v>
      </c>
      <c r="E18" s="20">
        <v>650000</v>
      </c>
    </row>
    <row r="19" spans="2:5" ht="15.75" x14ac:dyDescent="0.25">
      <c r="B19" s="6">
        <v>8</v>
      </c>
      <c r="C19" s="6">
        <v>1</v>
      </c>
      <c r="D19" s="162" t="s">
        <v>1448</v>
      </c>
      <c r="E19" s="20">
        <v>100000</v>
      </c>
    </row>
    <row r="20" spans="2:5" ht="15.75" x14ac:dyDescent="0.25">
      <c r="B20" s="6">
        <v>9</v>
      </c>
      <c r="C20" s="6">
        <v>1</v>
      </c>
      <c r="D20" s="162" t="s">
        <v>1441</v>
      </c>
      <c r="E20" s="164">
        <v>350000</v>
      </c>
    </row>
    <row r="21" spans="2:5" ht="15.75" x14ac:dyDescent="0.25">
      <c r="B21" s="6">
        <v>10</v>
      </c>
      <c r="C21" s="6">
        <v>1</v>
      </c>
      <c r="D21" s="163" t="s">
        <v>1442</v>
      </c>
      <c r="E21" s="164">
        <v>60000</v>
      </c>
    </row>
    <row r="22" spans="2:5" x14ac:dyDescent="0.25">
      <c r="B22" s="190" t="s">
        <v>1221</v>
      </c>
      <c r="C22" s="190"/>
      <c r="D22" s="190"/>
      <c r="E22" s="29">
        <f>SUM(E12:E21)</f>
        <v>2630000</v>
      </c>
    </row>
    <row r="23" spans="2:5" x14ac:dyDescent="0.25">
      <c r="B23" s="264" t="s">
        <v>1464</v>
      </c>
      <c r="C23" s="264"/>
      <c r="D23" s="264"/>
      <c r="E23" s="264"/>
    </row>
  </sheetData>
  <mergeCells count="6">
    <mergeCell ref="B23:E23"/>
    <mergeCell ref="B1:E7"/>
    <mergeCell ref="B8:D8"/>
    <mergeCell ref="B9:D9"/>
    <mergeCell ref="B10:E10"/>
    <mergeCell ref="B22:D22"/>
  </mergeCells>
  <pageMargins left="0.7" right="0.7" top="0.75" bottom="0.75" header="0.3" footer="0.3"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F8778-8883-41A9-94D9-43868DED4F0F}">
  <dimension ref="B1:K48"/>
  <sheetViews>
    <sheetView workbookViewId="0">
      <selection activeCell="G14" sqref="G14"/>
    </sheetView>
  </sheetViews>
  <sheetFormatPr defaultRowHeight="15" x14ac:dyDescent="0.25"/>
  <cols>
    <col min="1" max="1" width="4.7109375" customWidth="1"/>
    <col min="2" max="2" width="7.28515625" customWidth="1"/>
    <col min="3" max="3" width="7.7109375" customWidth="1"/>
    <col min="4" max="4" width="48" customWidth="1"/>
    <col min="5" max="5" width="15.5703125" style="22" customWidth="1"/>
    <col min="10" max="10" width="42.42578125" customWidth="1"/>
    <col min="11" max="11" width="12.85546875" customWidth="1"/>
  </cols>
  <sheetData>
    <row r="1" spans="2:11" x14ac:dyDescent="0.25">
      <c r="B1" s="170"/>
      <c r="C1" s="170"/>
      <c r="D1" s="170"/>
      <c r="E1" s="170"/>
      <c r="H1" s="170"/>
      <c r="I1" s="170"/>
      <c r="J1" s="170"/>
      <c r="K1" s="170"/>
    </row>
    <row r="2" spans="2:11" x14ac:dyDescent="0.25">
      <c r="B2" s="170"/>
      <c r="C2" s="170"/>
      <c r="D2" s="170"/>
      <c r="E2" s="170"/>
      <c r="H2" s="170"/>
      <c r="I2" s="170"/>
      <c r="J2" s="170"/>
      <c r="K2" s="170"/>
    </row>
    <row r="3" spans="2:11" x14ac:dyDescent="0.25">
      <c r="B3" s="170"/>
      <c r="C3" s="170"/>
      <c r="D3" s="170"/>
      <c r="E3" s="170"/>
      <c r="H3" s="170"/>
      <c r="I3" s="170"/>
      <c r="J3" s="170"/>
      <c r="K3" s="170"/>
    </row>
    <row r="4" spans="2:11" x14ac:dyDescent="0.25">
      <c r="B4" s="170"/>
      <c r="C4" s="170"/>
      <c r="D4" s="170"/>
      <c r="E4" s="170"/>
      <c r="H4" s="170"/>
      <c r="I4" s="170"/>
      <c r="J4" s="170"/>
      <c r="K4" s="170"/>
    </row>
    <row r="5" spans="2:11" x14ac:dyDescent="0.25">
      <c r="B5" s="170"/>
      <c r="C5" s="170"/>
      <c r="D5" s="170"/>
      <c r="E5" s="170"/>
      <c r="H5" s="170"/>
      <c r="I5" s="170"/>
      <c r="J5" s="170"/>
      <c r="K5" s="170"/>
    </row>
    <row r="6" spans="2:11" x14ac:dyDescent="0.25">
      <c r="B6" s="170"/>
      <c r="C6" s="170"/>
      <c r="D6" s="170"/>
      <c r="E6" s="170"/>
      <c r="H6" s="170"/>
      <c r="I6" s="170"/>
      <c r="J6" s="170"/>
      <c r="K6" s="170"/>
    </row>
    <row r="7" spans="2:11" x14ac:dyDescent="0.25">
      <c r="B7" s="170"/>
      <c r="C7" s="170"/>
      <c r="D7" s="170"/>
      <c r="E7" s="170"/>
      <c r="H7" s="170"/>
      <c r="I7" s="170"/>
      <c r="J7" s="170"/>
      <c r="K7" s="170"/>
    </row>
    <row r="8" spans="2:11" x14ac:dyDescent="0.25">
      <c r="B8" s="211" t="s">
        <v>356</v>
      </c>
      <c r="C8" s="212"/>
      <c r="D8" s="212"/>
      <c r="E8" s="90" t="s">
        <v>1204</v>
      </c>
      <c r="H8" s="211" t="s">
        <v>356</v>
      </c>
      <c r="I8" s="212"/>
      <c r="J8" s="212"/>
      <c r="K8" s="19"/>
    </row>
    <row r="9" spans="2:11" x14ac:dyDescent="0.25">
      <c r="B9" s="188" t="s">
        <v>1008</v>
      </c>
      <c r="C9" s="188"/>
      <c r="D9" s="188"/>
      <c r="E9" s="90" t="s">
        <v>1205</v>
      </c>
      <c r="H9" s="211" t="s">
        <v>1077</v>
      </c>
      <c r="I9" s="212"/>
      <c r="J9" s="216"/>
      <c r="K9" s="19"/>
    </row>
    <row r="10" spans="2:11" x14ac:dyDescent="0.25">
      <c r="B10" s="189" t="s">
        <v>458</v>
      </c>
      <c r="C10" s="189"/>
      <c r="D10" s="189"/>
      <c r="E10" s="189"/>
      <c r="H10" s="213" t="s">
        <v>954</v>
      </c>
      <c r="I10" s="214"/>
      <c r="J10" s="214"/>
      <c r="K10" s="215"/>
    </row>
    <row r="11" spans="2:11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H11" s="44" t="s">
        <v>14</v>
      </c>
      <c r="I11" s="44" t="s">
        <v>179</v>
      </c>
      <c r="J11" s="44" t="s">
        <v>110</v>
      </c>
      <c r="K11" s="45" t="s">
        <v>111</v>
      </c>
    </row>
    <row r="12" spans="2:11" x14ac:dyDescent="0.25">
      <c r="B12" s="6">
        <v>1</v>
      </c>
      <c r="C12" s="6">
        <v>4</v>
      </c>
      <c r="D12" s="2" t="s">
        <v>1165</v>
      </c>
      <c r="E12" s="12">
        <v>340000</v>
      </c>
      <c r="H12" s="6">
        <v>1</v>
      </c>
      <c r="I12" s="6">
        <v>4</v>
      </c>
      <c r="J12" s="2" t="s">
        <v>1078</v>
      </c>
      <c r="K12" s="12">
        <v>240000</v>
      </c>
    </row>
    <row r="13" spans="2:11" x14ac:dyDescent="0.25">
      <c r="B13" s="6">
        <v>2</v>
      </c>
      <c r="C13" s="6">
        <v>4</v>
      </c>
      <c r="D13" s="2" t="s">
        <v>1166</v>
      </c>
      <c r="E13" s="12">
        <v>560000</v>
      </c>
      <c r="H13" s="6">
        <v>2</v>
      </c>
      <c r="I13" s="6">
        <v>4</v>
      </c>
      <c r="J13" s="2" t="s">
        <v>1079</v>
      </c>
      <c r="K13" s="12">
        <v>400000</v>
      </c>
    </row>
    <row r="14" spans="2:11" x14ac:dyDescent="0.25">
      <c r="B14" s="6">
        <v>3</v>
      </c>
      <c r="C14" s="6">
        <v>2</v>
      </c>
      <c r="D14" s="2" t="s">
        <v>1167</v>
      </c>
      <c r="E14" s="12">
        <v>336000</v>
      </c>
      <c r="H14" s="6">
        <v>3</v>
      </c>
      <c r="I14" s="6">
        <v>2</v>
      </c>
      <c r="J14" s="2" t="s">
        <v>1080</v>
      </c>
      <c r="K14" s="12">
        <v>240000</v>
      </c>
    </row>
    <row r="15" spans="2:11" x14ac:dyDescent="0.25">
      <c r="B15" s="6">
        <v>4</v>
      </c>
      <c r="C15" s="6">
        <v>2</v>
      </c>
      <c r="D15" s="2" t="s">
        <v>1168</v>
      </c>
      <c r="E15" s="12">
        <v>330000</v>
      </c>
      <c r="H15" s="6">
        <v>4</v>
      </c>
      <c r="I15" s="6">
        <v>2</v>
      </c>
      <c r="J15" s="2" t="s">
        <v>1081</v>
      </c>
      <c r="K15" s="12">
        <v>236968</v>
      </c>
    </row>
    <row r="16" spans="2:11" x14ac:dyDescent="0.25">
      <c r="B16" s="6">
        <v>5</v>
      </c>
      <c r="C16" s="6">
        <v>2</v>
      </c>
      <c r="D16" s="2" t="s">
        <v>1169</v>
      </c>
      <c r="E16" s="12">
        <v>765000</v>
      </c>
      <c r="H16" s="6">
        <v>5</v>
      </c>
      <c r="I16" s="6">
        <v>2</v>
      </c>
      <c r="J16" s="2" t="s">
        <v>1082</v>
      </c>
      <c r="K16" s="12">
        <v>548236</v>
      </c>
    </row>
    <row r="17" spans="2:11" x14ac:dyDescent="0.25">
      <c r="B17" s="6">
        <v>6</v>
      </c>
      <c r="C17" s="6">
        <v>2</v>
      </c>
      <c r="D17" s="2" t="s">
        <v>1170</v>
      </c>
      <c r="E17" s="12">
        <v>290000</v>
      </c>
      <c r="H17" s="6">
        <v>6</v>
      </c>
      <c r="I17" s="6">
        <v>2</v>
      </c>
      <c r="J17" s="2" t="s">
        <v>105</v>
      </c>
      <c r="K17" s="12">
        <v>212877</v>
      </c>
    </row>
    <row r="18" spans="2:11" x14ac:dyDescent="0.25">
      <c r="B18" s="6">
        <v>7</v>
      </c>
      <c r="C18" s="6">
        <v>2</v>
      </c>
      <c r="D18" s="2" t="s">
        <v>532</v>
      </c>
      <c r="E18" s="12">
        <v>75000</v>
      </c>
      <c r="H18" s="6">
        <v>7</v>
      </c>
      <c r="I18" s="6">
        <v>2</v>
      </c>
      <c r="J18" s="2" t="s">
        <v>67</v>
      </c>
      <c r="K18" s="12">
        <v>53022</v>
      </c>
    </row>
    <row r="19" spans="2:11" x14ac:dyDescent="0.25">
      <c r="B19" s="6">
        <v>8</v>
      </c>
      <c r="C19" s="6">
        <v>1</v>
      </c>
      <c r="D19" s="2" t="s">
        <v>1083</v>
      </c>
      <c r="E19" s="12">
        <v>70000</v>
      </c>
      <c r="H19" s="6">
        <v>8</v>
      </c>
      <c r="I19" s="6">
        <v>1</v>
      </c>
      <c r="J19" s="2" t="s">
        <v>1083</v>
      </c>
      <c r="K19" s="12">
        <v>50000</v>
      </c>
    </row>
    <row r="20" spans="2:11" x14ac:dyDescent="0.25">
      <c r="B20" s="6">
        <v>9</v>
      </c>
      <c r="C20" s="6">
        <v>1</v>
      </c>
      <c r="D20" s="2" t="s">
        <v>1164</v>
      </c>
      <c r="E20" s="12">
        <v>1800000</v>
      </c>
      <c r="H20" s="6">
        <v>9</v>
      </c>
      <c r="I20" s="6">
        <v>1</v>
      </c>
      <c r="J20" s="2" t="s">
        <v>1088</v>
      </c>
      <c r="K20" s="12">
        <v>1072500</v>
      </c>
    </row>
    <row r="21" spans="2:11" x14ac:dyDescent="0.25">
      <c r="B21" s="6">
        <v>10</v>
      </c>
      <c r="C21" s="6">
        <v>2</v>
      </c>
      <c r="D21" s="2" t="s">
        <v>1094</v>
      </c>
      <c r="E21" s="12">
        <v>330000</v>
      </c>
      <c r="H21" s="6">
        <v>10</v>
      </c>
      <c r="I21" s="6">
        <v>2</v>
      </c>
      <c r="J21" s="2" t="s">
        <v>1095</v>
      </c>
      <c r="K21" s="12">
        <v>240000</v>
      </c>
    </row>
    <row r="22" spans="2:11" x14ac:dyDescent="0.25">
      <c r="B22" s="6">
        <v>11</v>
      </c>
      <c r="C22" s="6">
        <v>1</v>
      </c>
      <c r="D22" s="2" t="s">
        <v>1171</v>
      </c>
      <c r="E22" s="12">
        <v>350000</v>
      </c>
      <c r="H22" s="6">
        <v>11</v>
      </c>
      <c r="I22" s="6">
        <v>1</v>
      </c>
      <c r="J22" s="2" t="s">
        <v>1096</v>
      </c>
      <c r="K22" s="12"/>
    </row>
    <row r="23" spans="2:11" x14ac:dyDescent="0.25">
      <c r="B23" s="6">
        <v>12</v>
      </c>
      <c r="C23" s="6">
        <v>2</v>
      </c>
      <c r="D23" s="2" t="s">
        <v>1172</v>
      </c>
      <c r="E23" s="12">
        <v>170000</v>
      </c>
      <c r="H23" s="6">
        <v>12</v>
      </c>
      <c r="I23" s="6">
        <v>2</v>
      </c>
      <c r="J23" s="2" t="s">
        <v>659</v>
      </c>
      <c r="K23" s="12">
        <v>122592</v>
      </c>
    </row>
    <row r="24" spans="2:11" x14ac:dyDescent="0.25">
      <c r="B24" s="6">
        <v>13</v>
      </c>
      <c r="C24" s="6">
        <v>2</v>
      </c>
      <c r="D24" s="2" t="s">
        <v>1173</v>
      </c>
      <c r="E24" s="12">
        <v>150000</v>
      </c>
      <c r="H24" s="6">
        <v>13</v>
      </c>
      <c r="I24" s="6">
        <v>2</v>
      </c>
      <c r="J24" s="2" t="s">
        <v>1097</v>
      </c>
      <c r="K24" s="12">
        <v>107170</v>
      </c>
    </row>
    <row r="25" spans="2:11" x14ac:dyDescent="0.25">
      <c r="B25" s="6">
        <v>14</v>
      </c>
      <c r="C25" s="6">
        <v>1</v>
      </c>
      <c r="D25" s="2" t="s">
        <v>887</v>
      </c>
      <c r="E25" s="12">
        <v>25000</v>
      </c>
      <c r="H25" s="6">
        <v>14</v>
      </c>
      <c r="I25" s="6">
        <v>1</v>
      </c>
      <c r="J25" s="2" t="s">
        <v>887</v>
      </c>
      <c r="K25" s="12">
        <v>20000</v>
      </c>
    </row>
    <row r="26" spans="2:11" x14ac:dyDescent="0.25">
      <c r="B26" s="6">
        <v>15</v>
      </c>
      <c r="C26" s="6">
        <v>1</v>
      </c>
      <c r="D26" s="2" t="s">
        <v>1174</v>
      </c>
      <c r="E26" s="12">
        <v>55000</v>
      </c>
      <c r="H26" s="6">
        <v>15</v>
      </c>
      <c r="I26" s="6">
        <v>2</v>
      </c>
      <c r="J26" s="2" t="s">
        <v>1107</v>
      </c>
      <c r="K26" s="12">
        <v>23900</v>
      </c>
    </row>
    <row r="27" spans="2:11" ht="30" x14ac:dyDescent="0.25">
      <c r="B27" s="6">
        <v>16</v>
      </c>
      <c r="C27" s="6">
        <v>1</v>
      </c>
      <c r="D27" s="13" t="s">
        <v>1178</v>
      </c>
      <c r="E27" s="12">
        <v>1200000</v>
      </c>
      <c r="H27" s="6">
        <v>16</v>
      </c>
      <c r="I27" s="6">
        <v>1</v>
      </c>
      <c r="J27" s="2" t="s">
        <v>1105</v>
      </c>
      <c r="K27" s="12">
        <v>580000</v>
      </c>
    </row>
    <row r="28" spans="2:11" x14ac:dyDescent="0.25">
      <c r="B28" s="137">
        <v>17</v>
      </c>
      <c r="C28" s="6">
        <v>2</v>
      </c>
      <c r="D28" s="2" t="s">
        <v>1163</v>
      </c>
      <c r="E28" s="12">
        <v>840000</v>
      </c>
      <c r="H28" s="6">
        <v>17</v>
      </c>
      <c r="I28" s="6">
        <v>3</v>
      </c>
      <c r="J28" s="2" t="s">
        <v>1108</v>
      </c>
      <c r="K28" s="12">
        <v>5850</v>
      </c>
    </row>
    <row r="29" spans="2:11" x14ac:dyDescent="0.25">
      <c r="B29" s="137">
        <v>18</v>
      </c>
      <c r="C29" s="54">
        <v>2</v>
      </c>
      <c r="D29" t="s">
        <v>1175</v>
      </c>
      <c r="E29" s="12">
        <v>200000</v>
      </c>
      <c r="H29" s="6">
        <v>18</v>
      </c>
      <c r="I29" s="6">
        <v>1</v>
      </c>
      <c r="J29" s="2" t="s">
        <v>1109</v>
      </c>
      <c r="K29" s="12">
        <v>7040</v>
      </c>
    </row>
    <row r="30" spans="2:11" x14ac:dyDescent="0.25">
      <c r="B30" s="222" t="s">
        <v>1179</v>
      </c>
      <c r="C30" s="223"/>
      <c r="D30" s="224"/>
      <c r="E30" s="62">
        <f>SUM(E12:E29)</f>
        <v>7886000</v>
      </c>
      <c r="H30" s="6">
        <v>19</v>
      </c>
      <c r="I30" s="6">
        <v>1</v>
      </c>
      <c r="J30" s="2" t="s">
        <v>1110</v>
      </c>
      <c r="K30" s="12">
        <v>250000</v>
      </c>
    </row>
    <row r="31" spans="2:11" x14ac:dyDescent="0.25">
      <c r="B31" s="6">
        <v>19</v>
      </c>
      <c r="C31" s="6">
        <v>1</v>
      </c>
      <c r="D31" s="2" t="s">
        <v>1180</v>
      </c>
      <c r="E31" s="12">
        <v>31000</v>
      </c>
      <c r="H31" s="6">
        <v>20</v>
      </c>
      <c r="I31" s="6">
        <v>2</v>
      </c>
      <c r="J31" s="2" t="s">
        <v>1155</v>
      </c>
      <c r="K31" s="12">
        <v>600000</v>
      </c>
    </row>
    <row r="32" spans="2:11" ht="60" x14ac:dyDescent="0.25">
      <c r="B32" s="6">
        <v>20</v>
      </c>
      <c r="C32" s="6">
        <v>1</v>
      </c>
      <c r="D32" s="13" t="s">
        <v>1203</v>
      </c>
      <c r="E32" s="12">
        <v>2200000</v>
      </c>
      <c r="H32" s="54">
        <v>21</v>
      </c>
      <c r="I32" s="54">
        <v>2</v>
      </c>
      <c r="J32" t="s">
        <v>7</v>
      </c>
      <c r="K32" s="57">
        <v>140000</v>
      </c>
    </row>
    <row r="33" spans="2:11" x14ac:dyDescent="0.25">
      <c r="B33" s="6">
        <v>21</v>
      </c>
      <c r="C33" s="6">
        <v>1</v>
      </c>
      <c r="D33" s="2" t="s">
        <v>1210</v>
      </c>
      <c r="E33" s="12">
        <v>150000</v>
      </c>
      <c r="H33" s="262" t="s">
        <v>998</v>
      </c>
      <c r="I33" s="262"/>
      <c r="J33" s="262"/>
      <c r="K33" s="262"/>
    </row>
    <row r="34" spans="2:11" x14ac:dyDescent="0.25">
      <c r="B34" s="6">
        <v>22</v>
      </c>
      <c r="C34" s="6">
        <v>1</v>
      </c>
      <c r="D34" s="2" t="s">
        <v>20</v>
      </c>
      <c r="E34" s="12">
        <v>100000</v>
      </c>
      <c r="J34" t="s">
        <v>1181</v>
      </c>
      <c r="K34" s="22">
        <v>900000</v>
      </c>
    </row>
    <row r="35" spans="2:11" x14ac:dyDescent="0.25">
      <c r="B35" s="6">
        <v>23</v>
      </c>
      <c r="C35" s="6">
        <v>5</v>
      </c>
      <c r="D35" s="2" t="s">
        <v>1211</v>
      </c>
      <c r="E35" s="12">
        <v>500000</v>
      </c>
    </row>
    <row r="36" spans="2:11" x14ac:dyDescent="0.25">
      <c r="B36" s="6">
        <v>24</v>
      </c>
      <c r="C36" s="6">
        <v>1</v>
      </c>
      <c r="D36" s="2" t="s">
        <v>1212</v>
      </c>
      <c r="E36" s="12">
        <v>25000</v>
      </c>
    </row>
    <row r="37" spans="2:11" x14ac:dyDescent="0.25">
      <c r="B37" s="6">
        <v>25</v>
      </c>
      <c r="C37" s="6">
        <v>1</v>
      </c>
      <c r="D37" s="2" t="s">
        <v>1465</v>
      </c>
      <c r="E37" s="12">
        <v>350000</v>
      </c>
    </row>
    <row r="38" spans="2:11" x14ac:dyDescent="0.25">
      <c r="B38" s="6">
        <v>16</v>
      </c>
      <c r="C38" s="6">
        <v>1</v>
      </c>
      <c r="D38" s="2" t="s">
        <v>677</v>
      </c>
      <c r="E38" s="12">
        <v>1800000</v>
      </c>
      <c r="J38" t="s">
        <v>53</v>
      </c>
    </row>
    <row r="39" spans="2:11" x14ac:dyDescent="0.25">
      <c r="B39" s="190" t="s">
        <v>1354</v>
      </c>
      <c r="C39" s="190"/>
      <c r="D39" s="190"/>
      <c r="E39" s="62">
        <f>SUM(E31:E38)</f>
        <v>5156000</v>
      </c>
    </row>
    <row r="40" spans="2:11" x14ac:dyDescent="0.25">
      <c r="B40" s="6">
        <v>17</v>
      </c>
      <c r="C40" s="6">
        <v>4</v>
      </c>
      <c r="D40" s="2" t="s">
        <v>1355</v>
      </c>
      <c r="E40" s="12">
        <v>3524000</v>
      </c>
    </row>
    <row r="41" spans="2:11" x14ac:dyDescent="0.25">
      <c r="B41" s="200" t="s">
        <v>1356</v>
      </c>
      <c r="C41" s="200"/>
      <c r="D41" s="200"/>
      <c r="E41" s="62">
        <v>3524000</v>
      </c>
    </row>
    <row r="42" spans="2:11" x14ac:dyDescent="0.25">
      <c r="B42" s="6">
        <v>18</v>
      </c>
      <c r="C42" s="6">
        <v>4</v>
      </c>
      <c r="D42" s="2" t="s">
        <v>1272</v>
      </c>
      <c r="E42" s="12">
        <v>1200000</v>
      </c>
    </row>
    <row r="43" spans="2:11" x14ac:dyDescent="0.25">
      <c r="B43" s="6">
        <v>19</v>
      </c>
      <c r="C43" s="6">
        <v>1</v>
      </c>
      <c r="D43" s="2" t="s">
        <v>1382</v>
      </c>
      <c r="E43" s="12">
        <v>200000</v>
      </c>
    </row>
    <row r="44" spans="2:11" x14ac:dyDescent="0.25">
      <c r="B44" s="6">
        <v>20</v>
      </c>
      <c r="C44" s="6">
        <v>2</v>
      </c>
      <c r="D44" s="2" t="s">
        <v>1381</v>
      </c>
      <c r="E44" s="12">
        <v>500000</v>
      </c>
    </row>
    <row r="45" spans="2:11" x14ac:dyDescent="0.25">
      <c r="B45" s="6">
        <v>21</v>
      </c>
      <c r="C45" s="6">
        <v>1</v>
      </c>
      <c r="D45" s="2" t="s">
        <v>1466</v>
      </c>
      <c r="E45" s="12">
        <v>0</v>
      </c>
    </row>
    <row r="46" spans="2:11" x14ac:dyDescent="0.25">
      <c r="B46" s="6">
        <v>22</v>
      </c>
      <c r="C46" s="6">
        <v>1</v>
      </c>
      <c r="D46" s="2" t="s">
        <v>645</v>
      </c>
      <c r="E46" s="12">
        <v>100000</v>
      </c>
    </row>
    <row r="47" spans="2:11" x14ac:dyDescent="0.25">
      <c r="B47" s="6">
        <v>23</v>
      </c>
      <c r="C47" s="6">
        <v>1</v>
      </c>
      <c r="D47" s="2" t="s">
        <v>1352</v>
      </c>
      <c r="E47" s="12">
        <v>100000</v>
      </c>
    </row>
    <row r="48" spans="2:11" x14ac:dyDescent="0.25">
      <c r="B48" s="200" t="s">
        <v>1221</v>
      </c>
      <c r="C48" s="200"/>
      <c r="D48" s="200"/>
      <c r="E48" s="62">
        <f>SUM(E42:E47)</f>
        <v>2100000</v>
      </c>
    </row>
  </sheetData>
  <mergeCells count="13">
    <mergeCell ref="B48:D48"/>
    <mergeCell ref="B41:D41"/>
    <mergeCell ref="B30:D30"/>
    <mergeCell ref="H33:K33"/>
    <mergeCell ref="B39:D39"/>
    <mergeCell ref="B1:E7"/>
    <mergeCell ref="B8:D8"/>
    <mergeCell ref="B9:D9"/>
    <mergeCell ref="B10:E10"/>
    <mergeCell ref="H1:K7"/>
    <mergeCell ref="H8:J8"/>
    <mergeCell ref="H9:J9"/>
    <mergeCell ref="H10:K10"/>
  </mergeCells>
  <pageMargins left="0.7" right="0.7" top="0.75" bottom="0.75" header="0.3" footer="0.3"/>
  <pageSetup orientation="portrait" r:id="rId1"/>
  <drawing r:id="rId2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6F4E7-34A8-4486-91AC-D81F08A722AC}">
  <dimension ref="A1:D19"/>
  <sheetViews>
    <sheetView workbookViewId="0">
      <selection activeCell="L13" sqref="L13"/>
    </sheetView>
  </sheetViews>
  <sheetFormatPr defaultRowHeight="15" x14ac:dyDescent="0.25"/>
  <cols>
    <col min="1" max="1" width="8.5703125" customWidth="1"/>
    <col min="3" max="3" width="47.85546875" customWidth="1"/>
    <col min="4" max="4" width="15.7109375" customWidth="1"/>
  </cols>
  <sheetData>
    <row r="1" spans="1:4" x14ac:dyDescent="0.25">
      <c r="A1" s="170"/>
      <c r="B1" s="170"/>
      <c r="C1" s="170"/>
      <c r="D1" s="170"/>
    </row>
    <row r="2" spans="1:4" x14ac:dyDescent="0.25">
      <c r="A2" s="170"/>
      <c r="B2" s="170"/>
      <c r="C2" s="170"/>
      <c r="D2" s="170"/>
    </row>
    <row r="3" spans="1:4" x14ac:dyDescent="0.25">
      <c r="A3" s="170"/>
      <c r="B3" s="170"/>
      <c r="C3" s="170"/>
      <c r="D3" s="170"/>
    </row>
    <row r="4" spans="1:4" x14ac:dyDescent="0.25">
      <c r="A4" s="170"/>
      <c r="B4" s="170"/>
      <c r="C4" s="170"/>
      <c r="D4" s="170"/>
    </row>
    <row r="5" spans="1:4" x14ac:dyDescent="0.25">
      <c r="A5" s="170"/>
      <c r="B5" s="170"/>
      <c r="C5" s="170"/>
      <c r="D5" s="170"/>
    </row>
    <row r="6" spans="1:4" x14ac:dyDescent="0.25">
      <c r="A6" s="170"/>
      <c r="B6" s="170"/>
      <c r="C6" s="170"/>
      <c r="D6" s="170"/>
    </row>
    <row r="7" spans="1:4" x14ac:dyDescent="0.25">
      <c r="A7" s="170"/>
      <c r="B7" s="170"/>
      <c r="C7" s="170"/>
      <c r="D7" s="170"/>
    </row>
    <row r="8" spans="1:4" x14ac:dyDescent="0.25">
      <c r="A8" s="211" t="s">
        <v>1468</v>
      </c>
      <c r="B8" s="212"/>
      <c r="C8" s="212"/>
      <c r="D8" s="90" t="s">
        <v>1469</v>
      </c>
    </row>
    <row r="9" spans="1:4" x14ac:dyDescent="0.25">
      <c r="A9" s="188" t="s">
        <v>1470</v>
      </c>
      <c r="B9" s="188"/>
      <c r="C9" s="188"/>
      <c r="D9" s="90" t="s">
        <v>288</v>
      </c>
    </row>
    <row r="10" spans="1:4" x14ac:dyDescent="0.25">
      <c r="A10" s="189" t="s">
        <v>458</v>
      </c>
      <c r="B10" s="189"/>
      <c r="C10" s="189"/>
      <c r="D10" s="189"/>
    </row>
    <row r="11" spans="1:4" x14ac:dyDescent="0.25">
      <c r="A11" s="44" t="s">
        <v>14</v>
      </c>
      <c r="B11" s="44" t="s">
        <v>179</v>
      </c>
      <c r="C11" s="44" t="s">
        <v>110</v>
      </c>
      <c r="D11" s="45" t="s">
        <v>111</v>
      </c>
    </row>
    <row r="12" spans="1:4" x14ac:dyDescent="0.25">
      <c r="A12" s="6">
        <v>1</v>
      </c>
      <c r="B12" s="6">
        <v>1</v>
      </c>
      <c r="C12" s="2" t="s">
        <v>1471</v>
      </c>
      <c r="D12" s="5">
        <v>700000</v>
      </c>
    </row>
    <row r="13" spans="1:4" ht="45" x14ac:dyDescent="0.25">
      <c r="A13" s="6">
        <v>2</v>
      </c>
      <c r="B13" s="6">
        <v>1</v>
      </c>
      <c r="C13" s="13" t="s">
        <v>1472</v>
      </c>
      <c r="D13" s="5">
        <v>2650000</v>
      </c>
    </row>
    <row r="14" spans="1:4" ht="30" x14ac:dyDescent="0.25">
      <c r="A14" s="6">
        <v>3</v>
      </c>
      <c r="B14" s="6">
        <v>4</v>
      </c>
      <c r="C14" s="13" t="s">
        <v>1473</v>
      </c>
      <c r="D14" s="5">
        <v>450000</v>
      </c>
    </row>
    <row r="15" spans="1:4" x14ac:dyDescent="0.25">
      <c r="A15" s="6">
        <v>4</v>
      </c>
      <c r="B15" s="6">
        <v>4</v>
      </c>
      <c r="C15" s="2" t="s">
        <v>1474</v>
      </c>
      <c r="D15" s="5">
        <v>540000</v>
      </c>
    </row>
    <row r="16" spans="1:4" x14ac:dyDescent="0.25">
      <c r="A16" s="190" t="s">
        <v>1221</v>
      </c>
      <c r="B16" s="190"/>
      <c r="C16" s="190"/>
      <c r="D16" s="29">
        <f>SUM(D12:D15)</f>
        <v>4340000</v>
      </c>
    </row>
    <row r="17" spans="1:4" ht="21" customHeight="1" x14ac:dyDescent="0.25">
      <c r="A17" s="256" t="s">
        <v>1475</v>
      </c>
      <c r="B17" s="256"/>
      <c r="C17" s="256"/>
      <c r="D17" s="256"/>
    </row>
    <row r="18" spans="1:4" ht="29.25" customHeight="1" x14ac:dyDescent="0.25">
      <c r="A18" s="256"/>
      <c r="B18" s="256"/>
      <c r="C18" s="256"/>
      <c r="D18" s="256"/>
    </row>
    <row r="19" spans="1:4" ht="20.25" customHeight="1" x14ac:dyDescent="0.25">
      <c r="A19" s="256"/>
      <c r="B19" s="256"/>
      <c r="C19" s="256"/>
      <c r="D19" s="256"/>
    </row>
  </sheetData>
  <mergeCells count="6">
    <mergeCell ref="A17:D19"/>
    <mergeCell ref="A1:D7"/>
    <mergeCell ref="A8:C8"/>
    <mergeCell ref="A9:C9"/>
    <mergeCell ref="A10:D10"/>
    <mergeCell ref="A16:C16"/>
  </mergeCells>
  <pageMargins left="0.7" right="0.7" top="0.75" bottom="0.75" header="0.3" footer="0.3"/>
  <pageSetup orientation="portrait" r:id="rId1"/>
  <drawing r:id="rId2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79AFF-5065-401A-856B-A26DE01BD102}">
  <dimension ref="B1:H23"/>
  <sheetViews>
    <sheetView topLeftCell="A4" workbookViewId="0">
      <selection activeCell="J18" sqref="J18"/>
    </sheetView>
  </sheetViews>
  <sheetFormatPr defaultRowHeight="15" x14ac:dyDescent="0.25"/>
  <cols>
    <col min="1" max="1" width="2.85546875" customWidth="1"/>
    <col min="2" max="2" width="6.140625" customWidth="1"/>
    <col min="3" max="3" width="6.85546875" customWidth="1"/>
    <col min="4" max="4" width="55.7109375" customWidth="1"/>
    <col min="5" max="5" width="15.28515625" style="4" customWidth="1"/>
  </cols>
  <sheetData>
    <row r="1" spans="2:8" x14ac:dyDescent="0.25">
      <c r="B1" s="170"/>
      <c r="C1" s="170"/>
      <c r="D1" s="170"/>
      <c r="E1" s="170"/>
    </row>
    <row r="2" spans="2:8" x14ac:dyDescent="0.25">
      <c r="B2" s="170"/>
      <c r="C2" s="170"/>
      <c r="D2" s="170"/>
      <c r="E2" s="170"/>
    </row>
    <row r="3" spans="2:8" x14ac:dyDescent="0.25">
      <c r="B3" s="170"/>
      <c r="C3" s="170"/>
      <c r="D3" s="170"/>
      <c r="E3" s="170"/>
    </row>
    <row r="4" spans="2:8" x14ac:dyDescent="0.25">
      <c r="B4" s="170"/>
      <c r="C4" s="170"/>
      <c r="D4" s="170"/>
      <c r="E4" s="170"/>
    </row>
    <row r="5" spans="2:8" x14ac:dyDescent="0.25">
      <c r="B5" s="170"/>
      <c r="C5" s="170"/>
      <c r="D5" s="170"/>
      <c r="E5" s="170"/>
    </row>
    <row r="6" spans="2:8" x14ac:dyDescent="0.25">
      <c r="B6" s="170"/>
      <c r="C6" s="170"/>
      <c r="D6" s="170"/>
      <c r="E6" s="170"/>
    </row>
    <row r="7" spans="2:8" x14ac:dyDescent="0.25">
      <c r="B7" s="170"/>
      <c r="C7" s="170"/>
      <c r="D7" s="170"/>
      <c r="E7" s="170"/>
    </row>
    <row r="8" spans="2:8" x14ac:dyDescent="0.25">
      <c r="B8" s="211" t="s">
        <v>1479</v>
      </c>
      <c r="C8" s="212"/>
      <c r="D8" s="212"/>
      <c r="E8" s="90" t="s">
        <v>1481</v>
      </c>
    </row>
    <row r="9" spans="2:8" x14ac:dyDescent="0.25">
      <c r="B9" s="188" t="s">
        <v>1480</v>
      </c>
      <c r="C9" s="188"/>
      <c r="D9" s="188"/>
      <c r="E9" s="90" t="s">
        <v>1482</v>
      </c>
    </row>
    <row r="10" spans="2:8" x14ac:dyDescent="0.25">
      <c r="B10" s="189" t="s">
        <v>458</v>
      </c>
      <c r="C10" s="189"/>
      <c r="D10" s="189"/>
      <c r="E10" s="189"/>
    </row>
    <row r="11" spans="2:8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H11" t="s">
        <v>481</v>
      </c>
    </row>
    <row r="12" spans="2:8" x14ac:dyDescent="0.25">
      <c r="B12" s="6">
        <v>1</v>
      </c>
      <c r="C12" s="6">
        <v>4</v>
      </c>
      <c r="D12" s="2" t="s">
        <v>752</v>
      </c>
      <c r="E12" s="5">
        <v>140000</v>
      </c>
      <c r="H12">
        <v>100000</v>
      </c>
    </row>
    <row r="13" spans="2:8" x14ac:dyDescent="0.25">
      <c r="B13" s="6">
        <v>2</v>
      </c>
      <c r="C13" s="6">
        <v>1</v>
      </c>
      <c r="D13" s="2" t="s">
        <v>1476</v>
      </c>
      <c r="E13" s="5">
        <v>45000</v>
      </c>
      <c r="H13">
        <v>25000</v>
      </c>
    </row>
    <row r="14" spans="2:8" x14ac:dyDescent="0.25">
      <c r="B14" s="6">
        <v>3</v>
      </c>
      <c r="C14" s="6">
        <v>1</v>
      </c>
      <c r="D14" s="2" t="s">
        <v>626</v>
      </c>
      <c r="E14" s="5">
        <v>182000</v>
      </c>
      <c r="H14">
        <v>130000</v>
      </c>
    </row>
    <row r="15" spans="2:8" x14ac:dyDescent="0.25">
      <c r="B15" s="6">
        <v>4</v>
      </c>
      <c r="C15" s="6">
        <v>1</v>
      </c>
      <c r="D15" s="2" t="s">
        <v>939</v>
      </c>
      <c r="E15" s="5">
        <v>224000</v>
      </c>
      <c r="H15">
        <v>160000</v>
      </c>
    </row>
    <row r="16" spans="2:8" x14ac:dyDescent="0.25">
      <c r="B16" s="6">
        <v>5</v>
      </c>
      <c r="C16" s="6">
        <v>1</v>
      </c>
      <c r="D16" s="2" t="s">
        <v>225</v>
      </c>
      <c r="E16" s="5">
        <v>38000</v>
      </c>
      <c r="H16">
        <v>20000</v>
      </c>
    </row>
    <row r="17" spans="2:8" x14ac:dyDescent="0.25">
      <c r="B17" s="6">
        <v>6</v>
      </c>
      <c r="C17" s="6">
        <v>1</v>
      </c>
      <c r="D17" s="2" t="s">
        <v>54</v>
      </c>
      <c r="E17" s="5">
        <v>40000</v>
      </c>
      <c r="H17">
        <v>25000</v>
      </c>
    </row>
    <row r="18" spans="2:8" x14ac:dyDescent="0.25">
      <c r="B18" s="6">
        <v>7</v>
      </c>
      <c r="C18" s="6" t="s">
        <v>467</v>
      </c>
      <c r="D18" s="2" t="s">
        <v>1477</v>
      </c>
      <c r="E18" s="5">
        <v>360000</v>
      </c>
      <c r="H18">
        <v>360000</v>
      </c>
    </row>
    <row r="19" spans="2:8" x14ac:dyDescent="0.25">
      <c r="B19" s="6">
        <v>8</v>
      </c>
      <c r="C19" s="6">
        <v>1</v>
      </c>
      <c r="D19" s="2" t="s">
        <v>79</v>
      </c>
      <c r="E19" s="5">
        <v>650000</v>
      </c>
      <c r="H19">
        <v>200000</v>
      </c>
    </row>
    <row r="20" spans="2:8" ht="46.5" customHeight="1" x14ac:dyDescent="0.25">
      <c r="B20" s="58">
        <v>9</v>
      </c>
      <c r="C20" s="58">
        <v>1</v>
      </c>
      <c r="D20" s="168" t="s">
        <v>1483</v>
      </c>
      <c r="E20" s="169">
        <v>250000</v>
      </c>
      <c r="H20">
        <f>SUM(H12:H19)</f>
        <v>1020000</v>
      </c>
    </row>
    <row r="21" spans="2:8" x14ac:dyDescent="0.25">
      <c r="B21" s="6">
        <v>10</v>
      </c>
      <c r="C21" s="6">
        <v>1</v>
      </c>
      <c r="D21" s="2" t="s">
        <v>1478</v>
      </c>
      <c r="E21" s="5">
        <v>3000</v>
      </c>
    </row>
    <row r="22" spans="2:8" x14ac:dyDescent="0.25">
      <c r="B22" s="190" t="s">
        <v>1221</v>
      </c>
      <c r="C22" s="190"/>
      <c r="D22" s="190"/>
      <c r="E22" s="29">
        <f>SUM(E12:E21)</f>
        <v>1932000</v>
      </c>
    </row>
    <row r="23" spans="2:8" x14ac:dyDescent="0.25">
      <c r="B23" s="264" t="s">
        <v>1486</v>
      </c>
      <c r="C23" s="264"/>
      <c r="D23" s="264"/>
      <c r="E23" s="264"/>
    </row>
  </sheetData>
  <mergeCells count="6">
    <mergeCell ref="B23:E23"/>
    <mergeCell ref="B1:E7"/>
    <mergeCell ref="B8:D8"/>
    <mergeCell ref="B9:D9"/>
    <mergeCell ref="B10:E10"/>
    <mergeCell ref="B22:D22"/>
  </mergeCells>
  <pageMargins left="0.7" right="0.7" top="0.75" bottom="0.75" header="0.3" footer="0.3"/>
  <pageSetup orientation="portrait" r:id="rId1"/>
  <drawing r:id="rId2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734D5-B214-4A2D-81E4-A74CF5B1BD57}">
  <dimension ref="A1:J19"/>
  <sheetViews>
    <sheetView tabSelected="1" workbookViewId="0">
      <selection activeCell="D18" sqref="D18"/>
    </sheetView>
  </sheetViews>
  <sheetFormatPr defaultRowHeight="15" x14ac:dyDescent="0.25"/>
  <cols>
    <col min="3" max="3" width="47.7109375" customWidth="1"/>
    <col min="4" max="4" width="16" style="4" customWidth="1"/>
    <col min="8" max="8" width="10.42578125" customWidth="1"/>
    <col min="9" max="9" width="49.7109375" customWidth="1"/>
    <col min="10" max="10" width="14.42578125" style="4" customWidth="1"/>
  </cols>
  <sheetData>
    <row r="1" spans="1:10" x14ac:dyDescent="0.25">
      <c r="A1" s="170"/>
      <c r="B1" s="170"/>
      <c r="C1" s="170"/>
      <c r="D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G7" s="170"/>
      <c r="H7" s="170"/>
      <c r="I7" s="170"/>
      <c r="J7" s="170"/>
    </row>
    <row r="8" spans="1:10" x14ac:dyDescent="0.25">
      <c r="A8" s="211" t="s">
        <v>1489</v>
      </c>
      <c r="B8" s="212"/>
      <c r="C8" s="212"/>
      <c r="D8" s="90" t="s">
        <v>1481</v>
      </c>
      <c r="G8" s="211" t="s">
        <v>1489</v>
      </c>
      <c r="H8" s="212"/>
      <c r="I8" s="212"/>
      <c r="J8" s="90" t="s">
        <v>1481</v>
      </c>
    </row>
    <row r="9" spans="1:10" x14ac:dyDescent="0.25">
      <c r="A9" s="188" t="s">
        <v>1488</v>
      </c>
      <c r="B9" s="188"/>
      <c r="C9" s="188"/>
      <c r="D9" s="90" t="s">
        <v>1482</v>
      </c>
      <c r="G9" s="188" t="s">
        <v>1488</v>
      </c>
      <c r="H9" s="188"/>
      <c r="I9" s="188"/>
      <c r="J9" s="90" t="s">
        <v>1482</v>
      </c>
    </row>
    <row r="10" spans="1:10" x14ac:dyDescent="0.25">
      <c r="A10" s="279">
        <v>45740</v>
      </c>
      <c r="B10" s="189"/>
      <c r="C10" s="189"/>
      <c r="D10" s="189"/>
      <c r="G10" s="189" t="s">
        <v>481</v>
      </c>
      <c r="H10" s="189"/>
      <c r="I10" s="189"/>
      <c r="J10" s="189"/>
    </row>
    <row r="11" spans="1:10" x14ac:dyDescent="0.25">
      <c r="A11" s="44" t="s">
        <v>14</v>
      </c>
      <c r="B11" s="44" t="s">
        <v>179</v>
      </c>
      <c r="C11" s="44" t="s">
        <v>110</v>
      </c>
      <c r="D11" s="45" t="s">
        <v>111</v>
      </c>
      <c r="G11" s="44" t="s">
        <v>14</v>
      </c>
      <c r="H11" s="44" t="s">
        <v>179</v>
      </c>
      <c r="I11" s="44" t="s">
        <v>110</v>
      </c>
      <c r="J11" s="45" t="s">
        <v>111</v>
      </c>
    </row>
    <row r="12" spans="1:10" x14ac:dyDescent="0.25">
      <c r="G12" s="6">
        <v>1</v>
      </c>
      <c r="H12" s="6" t="s">
        <v>1503</v>
      </c>
      <c r="I12" s="2" t="s">
        <v>1495</v>
      </c>
      <c r="J12" s="5">
        <v>425000</v>
      </c>
    </row>
    <row r="13" spans="1:10" x14ac:dyDescent="0.25">
      <c r="G13" s="6">
        <v>2</v>
      </c>
      <c r="H13" s="6">
        <v>1</v>
      </c>
      <c r="I13" s="2" t="s">
        <v>1496</v>
      </c>
      <c r="J13" s="5">
        <v>460000</v>
      </c>
    </row>
    <row r="14" spans="1:10" x14ac:dyDescent="0.25">
      <c r="G14" s="6">
        <v>3</v>
      </c>
      <c r="H14" s="6">
        <v>1</v>
      </c>
      <c r="I14" s="2" t="s">
        <v>1502</v>
      </c>
      <c r="J14" s="5">
        <v>280500</v>
      </c>
    </row>
    <row r="15" spans="1:10" x14ac:dyDescent="0.25">
      <c r="G15" s="6">
        <v>4</v>
      </c>
      <c r="H15" s="6">
        <v>1</v>
      </c>
      <c r="I15" s="2" t="s">
        <v>1062</v>
      </c>
      <c r="J15" s="5">
        <v>88117</v>
      </c>
    </row>
    <row r="16" spans="1:10" x14ac:dyDescent="0.25">
      <c r="G16" s="1">
        <v>5</v>
      </c>
      <c r="H16" s="1"/>
    </row>
    <row r="17" spans="6:7" x14ac:dyDescent="0.25">
      <c r="G17" s="1"/>
    </row>
    <row r="19" spans="6:7" x14ac:dyDescent="0.25">
      <c r="F19" t="s">
        <v>53</v>
      </c>
    </row>
  </sheetData>
  <mergeCells count="8">
    <mergeCell ref="A1:D7"/>
    <mergeCell ref="A8:C8"/>
    <mergeCell ref="A9:C9"/>
    <mergeCell ref="A10:D10"/>
    <mergeCell ref="G1:J7"/>
    <mergeCell ref="G8:I8"/>
    <mergeCell ref="G9:I9"/>
    <mergeCell ref="G10:J10"/>
  </mergeCells>
  <pageMargins left="0.7" right="0.7" top="0.75" bottom="0.75" header="0.3" footer="0.3"/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E0DE2-C023-4C1B-98E5-9EC5DFE7501F}">
  <dimension ref="A1:J12"/>
  <sheetViews>
    <sheetView workbookViewId="0">
      <selection activeCell="G19" sqref="G19"/>
    </sheetView>
  </sheetViews>
  <sheetFormatPr defaultRowHeight="15" x14ac:dyDescent="0.25"/>
  <cols>
    <col min="3" max="3" width="53.5703125" customWidth="1"/>
    <col min="4" max="4" width="17.7109375" customWidth="1"/>
    <col min="9" max="9" width="49" customWidth="1"/>
    <col min="10" max="10" width="13.140625" customWidth="1"/>
  </cols>
  <sheetData>
    <row r="1" spans="1:10" x14ac:dyDescent="0.25">
      <c r="A1" s="170"/>
      <c r="B1" s="170"/>
      <c r="C1" s="170"/>
      <c r="D1" s="170"/>
      <c r="G1" s="170"/>
      <c r="H1" s="170"/>
      <c r="I1" s="170"/>
      <c r="J1" s="170"/>
    </row>
    <row r="2" spans="1:10" x14ac:dyDescent="0.25">
      <c r="A2" s="170"/>
      <c r="B2" s="170"/>
      <c r="C2" s="170"/>
      <c r="D2" s="170"/>
      <c r="G2" s="170"/>
      <c r="H2" s="170"/>
      <c r="I2" s="170"/>
      <c r="J2" s="170"/>
    </row>
    <row r="3" spans="1:10" x14ac:dyDescent="0.25">
      <c r="A3" s="170"/>
      <c r="B3" s="170"/>
      <c r="C3" s="170"/>
      <c r="D3" s="170"/>
      <c r="G3" s="170"/>
      <c r="H3" s="170"/>
      <c r="I3" s="170"/>
      <c r="J3" s="170"/>
    </row>
    <row r="4" spans="1:10" x14ac:dyDescent="0.25">
      <c r="A4" s="170"/>
      <c r="B4" s="170"/>
      <c r="C4" s="170"/>
      <c r="D4" s="170"/>
      <c r="G4" s="170"/>
      <c r="H4" s="170"/>
      <c r="I4" s="170"/>
      <c r="J4" s="170"/>
    </row>
    <row r="5" spans="1:10" x14ac:dyDescent="0.25">
      <c r="A5" s="170"/>
      <c r="B5" s="170"/>
      <c r="C5" s="170"/>
      <c r="D5" s="170"/>
      <c r="G5" s="170"/>
      <c r="H5" s="170"/>
      <c r="I5" s="170"/>
      <c r="J5" s="170"/>
    </row>
    <row r="6" spans="1:10" x14ac:dyDescent="0.25">
      <c r="A6" s="170"/>
      <c r="B6" s="170"/>
      <c r="C6" s="170"/>
      <c r="D6" s="170"/>
      <c r="G6" s="170"/>
      <c r="H6" s="170"/>
      <c r="I6" s="170"/>
      <c r="J6" s="170"/>
    </row>
    <row r="7" spans="1:10" x14ac:dyDescent="0.25">
      <c r="A7" s="170"/>
      <c r="B7" s="170"/>
      <c r="C7" s="170"/>
      <c r="D7" s="170"/>
      <c r="G7" s="170"/>
      <c r="H7" s="170"/>
      <c r="I7" s="170"/>
      <c r="J7" s="170"/>
    </row>
    <row r="8" spans="1:10" x14ac:dyDescent="0.25">
      <c r="A8" s="211" t="s">
        <v>1490</v>
      </c>
      <c r="B8" s="212"/>
      <c r="C8" s="212"/>
      <c r="D8" s="90" t="s">
        <v>1491</v>
      </c>
      <c r="G8" s="211" t="s">
        <v>1490</v>
      </c>
      <c r="H8" s="212"/>
      <c r="I8" s="212"/>
      <c r="J8" s="90" t="s">
        <v>1491</v>
      </c>
    </row>
    <row r="9" spans="1:10" x14ac:dyDescent="0.25">
      <c r="A9" s="188" t="s">
        <v>1492</v>
      </c>
      <c r="B9" s="188"/>
      <c r="C9" s="188"/>
      <c r="D9" s="90" t="s">
        <v>1493</v>
      </c>
      <c r="G9" s="188" t="s">
        <v>1492</v>
      </c>
      <c r="H9" s="188"/>
      <c r="I9" s="188"/>
      <c r="J9" s="90" t="s">
        <v>1493</v>
      </c>
    </row>
    <row r="10" spans="1:10" x14ac:dyDescent="0.25">
      <c r="A10" s="279">
        <v>45740</v>
      </c>
      <c r="B10" s="189"/>
      <c r="C10" s="189"/>
      <c r="D10" s="189"/>
      <c r="G10" s="279">
        <v>45740</v>
      </c>
      <c r="H10" s="189"/>
      <c r="I10" s="189"/>
      <c r="J10" s="189"/>
    </row>
    <row r="11" spans="1:10" x14ac:dyDescent="0.25">
      <c r="A11" s="44" t="s">
        <v>53</v>
      </c>
      <c r="B11" s="44" t="s">
        <v>179</v>
      </c>
      <c r="C11" s="44" t="s">
        <v>110</v>
      </c>
      <c r="D11" s="45" t="s">
        <v>111</v>
      </c>
      <c r="G11" s="44" t="s">
        <v>53</v>
      </c>
      <c r="H11" s="44" t="s">
        <v>179</v>
      </c>
      <c r="I11" s="44" t="s">
        <v>110</v>
      </c>
      <c r="J11" s="45" t="s">
        <v>111</v>
      </c>
    </row>
    <row r="12" spans="1:10" x14ac:dyDescent="0.25">
      <c r="I12" t="s">
        <v>1494</v>
      </c>
      <c r="J12">
        <v>240000</v>
      </c>
    </row>
  </sheetData>
  <mergeCells count="8">
    <mergeCell ref="A1:D7"/>
    <mergeCell ref="A8:C8"/>
    <mergeCell ref="A9:C9"/>
    <mergeCell ref="A10:D10"/>
    <mergeCell ref="G1:J7"/>
    <mergeCell ref="G8:I8"/>
    <mergeCell ref="G9:I9"/>
    <mergeCell ref="G10:J10"/>
  </mergeCells>
  <pageMargins left="0.7" right="0.7" top="0.75" bottom="0.75" header="0.3" footer="0.3"/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BDEF4-5B80-48D9-A20C-714A5EB08B09}">
  <dimension ref="B1:K176"/>
  <sheetViews>
    <sheetView topLeftCell="A154" workbookViewId="0">
      <selection activeCell="H174" sqref="H174"/>
    </sheetView>
  </sheetViews>
  <sheetFormatPr defaultRowHeight="15" x14ac:dyDescent="0.25"/>
  <cols>
    <col min="1" max="1" width="6.42578125" customWidth="1"/>
    <col min="2" max="2" width="10.140625" customWidth="1"/>
    <col min="3" max="3" width="10.28515625" customWidth="1"/>
    <col min="4" max="4" width="46.140625" customWidth="1"/>
    <col min="5" max="5" width="16.85546875" customWidth="1"/>
    <col min="6" max="7" width="6" customWidth="1"/>
    <col min="8" max="9" width="10.85546875" customWidth="1"/>
    <col min="10" max="10" width="42.42578125" style="4" customWidth="1"/>
    <col min="11" max="11" width="21" customWidth="1"/>
  </cols>
  <sheetData>
    <row r="1" spans="2:10" x14ac:dyDescent="0.25">
      <c r="B1" s="170"/>
      <c r="C1" s="170"/>
      <c r="D1" s="170"/>
      <c r="E1" s="170"/>
      <c r="H1" s="4"/>
      <c r="I1" s="4"/>
    </row>
    <row r="2" spans="2:10" x14ac:dyDescent="0.25">
      <c r="B2" s="170"/>
      <c r="C2" s="170"/>
      <c r="D2" s="170"/>
      <c r="E2" s="170"/>
      <c r="H2" s="280" t="s">
        <v>366</v>
      </c>
      <c r="I2" s="280"/>
      <c r="J2" s="280"/>
    </row>
    <row r="3" spans="2:10" x14ac:dyDescent="0.25">
      <c r="B3" s="170"/>
      <c r="C3" s="170"/>
      <c r="D3" s="170"/>
      <c r="E3" s="170"/>
      <c r="H3" s="44" t="s">
        <v>179</v>
      </c>
      <c r="I3" s="44" t="s">
        <v>110</v>
      </c>
      <c r="J3" s="45" t="s">
        <v>111</v>
      </c>
    </row>
    <row r="4" spans="2:10" x14ac:dyDescent="0.25">
      <c r="B4" s="170"/>
      <c r="C4" s="170"/>
      <c r="D4" s="170"/>
      <c r="E4" s="170"/>
      <c r="H4" s="6">
        <v>1</v>
      </c>
      <c r="I4" s="2" t="s">
        <v>246</v>
      </c>
      <c r="J4" s="12">
        <v>1778400</v>
      </c>
    </row>
    <row r="5" spans="2:10" x14ac:dyDescent="0.25">
      <c r="B5" s="170"/>
      <c r="C5" s="170"/>
      <c r="D5" s="170"/>
      <c r="E5" s="170"/>
      <c r="H5" s="6">
        <v>1</v>
      </c>
      <c r="I5" s="2" t="s">
        <v>260</v>
      </c>
      <c r="J5" s="12">
        <v>711450</v>
      </c>
    </row>
    <row r="6" spans="2:10" x14ac:dyDescent="0.25">
      <c r="B6" s="170"/>
      <c r="C6" s="170"/>
      <c r="D6" s="170"/>
      <c r="E6" s="170"/>
      <c r="H6" s="6">
        <v>1</v>
      </c>
      <c r="I6" s="2" t="s">
        <v>247</v>
      </c>
      <c r="J6" s="12">
        <v>1185600</v>
      </c>
    </row>
    <row r="7" spans="2:10" x14ac:dyDescent="0.25">
      <c r="B7" s="170"/>
      <c r="C7" s="170"/>
      <c r="D7" s="170"/>
      <c r="E7" s="170"/>
      <c r="H7" s="6">
        <v>1</v>
      </c>
      <c r="I7" s="2" t="s">
        <v>248</v>
      </c>
      <c r="J7" s="12">
        <v>118560</v>
      </c>
    </row>
    <row r="8" spans="2:10" x14ac:dyDescent="0.25">
      <c r="B8" s="211" t="s">
        <v>271</v>
      </c>
      <c r="C8" s="212"/>
      <c r="D8" s="212"/>
      <c r="E8" s="32" t="s">
        <v>262</v>
      </c>
      <c r="H8" s="6">
        <v>2</v>
      </c>
      <c r="I8" s="2" t="s">
        <v>249</v>
      </c>
      <c r="J8" s="12">
        <v>3722480</v>
      </c>
    </row>
    <row r="9" spans="2:10" x14ac:dyDescent="0.25">
      <c r="B9" s="211" t="s">
        <v>263</v>
      </c>
      <c r="C9" s="212"/>
      <c r="D9" s="216"/>
      <c r="E9" s="32" t="s">
        <v>264</v>
      </c>
      <c r="H9" s="6">
        <v>4</v>
      </c>
      <c r="I9" s="2" t="s">
        <v>250</v>
      </c>
      <c r="J9" s="12">
        <v>576384</v>
      </c>
    </row>
    <row r="10" spans="2:10" x14ac:dyDescent="0.25">
      <c r="B10" s="213" t="s">
        <v>278</v>
      </c>
      <c r="C10" s="214"/>
      <c r="D10" s="214"/>
      <c r="E10" s="215"/>
      <c r="H10" s="6">
        <v>2</v>
      </c>
      <c r="I10" s="2" t="s">
        <v>251</v>
      </c>
      <c r="J10" s="12">
        <v>474240</v>
      </c>
    </row>
    <row r="11" spans="2:10" x14ac:dyDescent="0.25">
      <c r="B11" s="44" t="s">
        <v>14</v>
      </c>
      <c r="C11" s="44" t="s">
        <v>179</v>
      </c>
      <c r="D11" s="44" t="s">
        <v>110</v>
      </c>
      <c r="E11" s="45" t="s">
        <v>111</v>
      </c>
      <c r="H11" s="6">
        <v>1</v>
      </c>
      <c r="I11" s="2" t="s">
        <v>252</v>
      </c>
      <c r="J11" s="12">
        <v>142272</v>
      </c>
    </row>
    <row r="12" spans="2:10" x14ac:dyDescent="0.25">
      <c r="B12" s="6">
        <v>1</v>
      </c>
      <c r="C12" s="6">
        <v>1</v>
      </c>
      <c r="D12" s="2" t="s">
        <v>246</v>
      </c>
      <c r="E12" s="12">
        <v>850000</v>
      </c>
      <c r="H12" s="6">
        <v>1</v>
      </c>
      <c r="I12" s="2" t="s">
        <v>253</v>
      </c>
      <c r="J12" s="12">
        <v>177840</v>
      </c>
    </row>
    <row r="13" spans="2:10" x14ac:dyDescent="0.25">
      <c r="B13" s="6">
        <v>2</v>
      </c>
      <c r="C13" s="6">
        <v>1</v>
      </c>
      <c r="D13" s="2" t="s">
        <v>260</v>
      </c>
      <c r="E13" s="12">
        <v>500000</v>
      </c>
      <c r="H13" s="6">
        <v>2</v>
      </c>
      <c r="I13" s="2" t="s">
        <v>254</v>
      </c>
      <c r="J13" s="12">
        <v>782496</v>
      </c>
    </row>
    <row r="14" spans="2:10" x14ac:dyDescent="0.25">
      <c r="B14" s="6">
        <v>3</v>
      </c>
      <c r="C14" s="6">
        <v>1</v>
      </c>
      <c r="D14" s="2" t="s">
        <v>247</v>
      </c>
      <c r="E14" s="12">
        <v>600000</v>
      </c>
      <c r="H14" s="6">
        <v>2</v>
      </c>
      <c r="I14" s="2" t="s">
        <v>255</v>
      </c>
      <c r="J14" s="12">
        <v>592802</v>
      </c>
    </row>
    <row r="15" spans="2:10" x14ac:dyDescent="0.25">
      <c r="B15" s="6">
        <v>5</v>
      </c>
      <c r="C15" s="6">
        <v>1</v>
      </c>
      <c r="D15" s="2" t="s">
        <v>248</v>
      </c>
      <c r="E15" s="12">
        <v>150000</v>
      </c>
      <c r="H15" s="6">
        <v>2</v>
      </c>
      <c r="I15" s="2" t="s">
        <v>256</v>
      </c>
      <c r="J15" s="12">
        <v>592802</v>
      </c>
    </row>
    <row r="16" spans="2:10" x14ac:dyDescent="0.25">
      <c r="B16" s="6">
        <v>6</v>
      </c>
      <c r="C16" s="6">
        <v>2</v>
      </c>
      <c r="D16" s="2" t="s">
        <v>249</v>
      </c>
      <c r="E16" s="12">
        <v>1650000</v>
      </c>
      <c r="H16" s="6">
        <v>4</v>
      </c>
      <c r="I16" s="2" t="s">
        <v>257</v>
      </c>
      <c r="J16" s="12">
        <v>569088</v>
      </c>
    </row>
    <row r="17" spans="2:10" x14ac:dyDescent="0.25">
      <c r="B17" s="6">
        <v>7</v>
      </c>
      <c r="C17" s="6">
        <v>4</v>
      </c>
      <c r="D17" s="2" t="s">
        <v>250</v>
      </c>
      <c r="E17" s="12">
        <v>650000</v>
      </c>
      <c r="H17" s="6">
        <v>2</v>
      </c>
      <c r="I17" s="2" t="s">
        <v>258</v>
      </c>
      <c r="J17" s="12">
        <v>0</v>
      </c>
    </row>
    <row r="18" spans="2:10" x14ac:dyDescent="0.25">
      <c r="B18" s="6">
        <v>8</v>
      </c>
      <c r="C18" s="6">
        <v>2</v>
      </c>
      <c r="D18" s="2" t="s">
        <v>382</v>
      </c>
      <c r="E18" s="12">
        <v>450000</v>
      </c>
      <c r="H18" s="6">
        <v>1</v>
      </c>
      <c r="I18" s="2" t="s">
        <v>259</v>
      </c>
      <c r="J18" s="12">
        <v>10000000</v>
      </c>
    </row>
    <row r="19" spans="2:10" x14ac:dyDescent="0.25">
      <c r="B19" s="6">
        <v>9</v>
      </c>
      <c r="C19" s="6">
        <v>1</v>
      </c>
      <c r="D19" s="2" t="s">
        <v>252</v>
      </c>
      <c r="E19" s="12">
        <v>150000</v>
      </c>
      <c r="H19" s="6">
        <v>6</v>
      </c>
      <c r="I19" s="2" t="s">
        <v>276</v>
      </c>
      <c r="J19" s="12">
        <v>355680</v>
      </c>
    </row>
    <row r="20" spans="2:10" x14ac:dyDescent="0.25">
      <c r="B20" s="6">
        <v>10</v>
      </c>
      <c r="C20" s="6">
        <v>1</v>
      </c>
      <c r="D20" s="2" t="s">
        <v>383</v>
      </c>
      <c r="E20" s="12">
        <v>165000</v>
      </c>
      <c r="H20" s="6">
        <v>1</v>
      </c>
      <c r="I20" s="2" t="s">
        <v>277</v>
      </c>
      <c r="J20" s="12">
        <v>100000</v>
      </c>
    </row>
    <row r="21" spans="2:10" x14ac:dyDescent="0.25">
      <c r="B21" s="6">
        <v>11</v>
      </c>
      <c r="C21" s="6">
        <v>2</v>
      </c>
      <c r="D21" s="2" t="s">
        <v>380</v>
      </c>
      <c r="E21" s="12">
        <v>700000</v>
      </c>
      <c r="H21" s="6">
        <v>1</v>
      </c>
      <c r="I21" s="2" t="s">
        <v>213</v>
      </c>
      <c r="J21" s="5">
        <v>533520</v>
      </c>
    </row>
    <row r="22" spans="2:10" x14ac:dyDescent="0.25">
      <c r="B22" s="6">
        <v>12</v>
      </c>
      <c r="C22" s="6">
        <v>2</v>
      </c>
      <c r="D22" s="2" t="s">
        <v>415</v>
      </c>
      <c r="E22" s="12">
        <v>500000</v>
      </c>
      <c r="H22" s="6">
        <v>1</v>
      </c>
      <c r="I22" s="2" t="s">
        <v>214</v>
      </c>
      <c r="J22" s="5">
        <v>355680</v>
      </c>
    </row>
    <row r="23" spans="2:10" x14ac:dyDescent="0.25">
      <c r="B23" s="6">
        <v>13</v>
      </c>
      <c r="C23" s="6">
        <v>2</v>
      </c>
      <c r="D23" s="2" t="s">
        <v>379</v>
      </c>
      <c r="E23" s="12">
        <v>800000</v>
      </c>
      <c r="H23" s="6">
        <v>2</v>
      </c>
      <c r="I23" s="2" t="s">
        <v>367</v>
      </c>
      <c r="J23" s="5">
        <v>539000</v>
      </c>
    </row>
    <row r="24" spans="2:10" x14ac:dyDescent="0.25">
      <c r="B24" s="6">
        <v>14</v>
      </c>
      <c r="C24" s="6">
        <v>4</v>
      </c>
      <c r="D24" s="2" t="s">
        <v>416</v>
      </c>
      <c r="E24" s="12">
        <v>550000</v>
      </c>
      <c r="H24" s="6">
        <v>4</v>
      </c>
      <c r="I24" s="2" t="s">
        <v>378</v>
      </c>
      <c r="J24" s="5">
        <v>474240</v>
      </c>
    </row>
    <row r="25" spans="2:10" x14ac:dyDescent="0.25">
      <c r="B25" s="6">
        <v>15</v>
      </c>
      <c r="C25" s="6">
        <v>2</v>
      </c>
      <c r="D25" s="2" t="s">
        <v>258</v>
      </c>
      <c r="E25" s="12">
        <v>530000</v>
      </c>
      <c r="H25" s="6">
        <v>1</v>
      </c>
      <c r="I25" s="2" t="s">
        <v>368</v>
      </c>
      <c r="J25" s="5">
        <v>207480</v>
      </c>
    </row>
    <row r="26" spans="2:10" x14ac:dyDescent="0.25">
      <c r="B26" s="6">
        <v>16</v>
      </c>
      <c r="C26" s="6">
        <v>1</v>
      </c>
      <c r="D26" s="2" t="s">
        <v>377</v>
      </c>
      <c r="E26" s="12">
        <v>1000000</v>
      </c>
      <c r="H26" s="6">
        <v>2</v>
      </c>
      <c r="I26" s="2" t="s">
        <v>381</v>
      </c>
      <c r="J26" s="5">
        <v>0</v>
      </c>
    </row>
    <row r="27" spans="2:10" x14ac:dyDescent="0.25">
      <c r="B27" s="6">
        <v>17</v>
      </c>
      <c r="C27" s="6">
        <v>6</v>
      </c>
      <c r="D27" s="2" t="s">
        <v>276</v>
      </c>
      <c r="E27" s="12">
        <v>600000</v>
      </c>
      <c r="H27" s="2"/>
      <c r="I27" s="2"/>
      <c r="J27" s="5"/>
    </row>
    <row r="28" spans="2:10" x14ac:dyDescent="0.25">
      <c r="B28" s="6">
        <v>18</v>
      </c>
      <c r="C28" s="6">
        <v>1</v>
      </c>
      <c r="D28" s="2" t="s">
        <v>277</v>
      </c>
      <c r="E28" s="12">
        <v>100000</v>
      </c>
      <c r="H28" s="2"/>
      <c r="I28" s="2"/>
      <c r="J28" s="5"/>
    </row>
    <row r="29" spans="2:10" x14ac:dyDescent="0.25">
      <c r="B29" s="6">
        <v>19</v>
      </c>
      <c r="C29" s="6">
        <v>4</v>
      </c>
      <c r="D29" s="2" t="s">
        <v>369</v>
      </c>
      <c r="E29" s="12">
        <v>474240</v>
      </c>
      <c r="H29" s="2"/>
      <c r="I29" s="2"/>
      <c r="J29" s="2"/>
    </row>
    <row r="30" spans="2:10" x14ac:dyDescent="0.25">
      <c r="B30" s="6">
        <v>20</v>
      </c>
      <c r="C30" s="6">
        <v>2</v>
      </c>
      <c r="D30" s="2" t="s">
        <v>370</v>
      </c>
      <c r="E30" s="12">
        <v>539000</v>
      </c>
      <c r="H30" s="58"/>
      <c r="I30" s="13"/>
      <c r="J30" s="5"/>
    </row>
    <row r="31" spans="2:10" x14ac:dyDescent="0.25">
      <c r="B31" s="6">
        <v>21</v>
      </c>
      <c r="C31" s="6">
        <v>1</v>
      </c>
      <c r="D31" s="2" t="s">
        <v>371</v>
      </c>
      <c r="E31" s="12">
        <v>250000</v>
      </c>
      <c r="H31" s="58"/>
      <c r="I31" s="13"/>
      <c r="J31" s="5"/>
    </row>
    <row r="32" spans="2:10" x14ac:dyDescent="0.25">
      <c r="B32" s="6">
        <v>22</v>
      </c>
      <c r="C32" s="6">
        <v>1</v>
      </c>
      <c r="D32" s="2" t="s">
        <v>375</v>
      </c>
      <c r="E32" s="12">
        <v>215000</v>
      </c>
      <c r="H32" s="2"/>
      <c r="I32" s="2"/>
      <c r="J32" s="5"/>
    </row>
    <row r="33" spans="2:10" x14ac:dyDescent="0.25">
      <c r="B33" s="6">
        <v>23</v>
      </c>
      <c r="C33" s="6">
        <v>1</v>
      </c>
      <c r="D33" s="2" t="s">
        <v>417</v>
      </c>
      <c r="E33" s="12">
        <v>5000000</v>
      </c>
      <c r="H33" s="2"/>
      <c r="I33" s="2"/>
      <c r="J33" s="5"/>
    </row>
    <row r="34" spans="2:10" x14ac:dyDescent="0.25">
      <c r="B34" s="6">
        <v>24</v>
      </c>
      <c r="C34" s="6">
        <v>1</v>
      </c>
      <c r="D34" s="2" t="s">
        <v>376</v>
      </c>
      <c r="E34" s="12">
        <v>550000</v>
      </c>
      <c r="H34" s="2"/>
      <c r="I34" s="2"/>
      <c r="J34" s="5"/>
    </row>
    <row r="35" spans="2:10" x14ac:dyDescent="0.25">
      <c r="B35" s="6">
        <v>25</v>
      </c>
      <c r="C35" s="6">
        <v>1</v>
      </c>
      <c r="D35" s="2" t="s">
        <v>404</v>
      </c>
      <c r="E35" s="12">
        <v>650000</v>
      </c>
      <c r="H35" s="2"/>
      <c r="I35" s="2"/>
      <c r="J35" s="5"/>
    </row>
    <row r="36" spans="2:10" x14ac:dyDescent="0.25">
      <c r="B36" s="6">
        <v>26</v>
      </c>
      <c r="C36" s="6">
        <v>1</v>
      </c>
      <c r="D36" s="2" t="s">
        <v>414</v>
      </c>
      <c r="E36" s="12">
        <v>245000</v>
      </c>
    </row>
    <row r="37" spans="2:10" x14ac:dyDescent="0.25">
      <c r="B37" s="6">
        <v>27</v>
      </c>
      <c r="C37" s="6">
        <v>7</v>
      </c>
      <c r="D37" s="2" t="s">
        <v>428</v>
      </c>
      <c r="E37" s="12">
        <v>550000</v>
      </c>
    </row>
    <row r="38" spans="2:10" x14ac:dyDescent="0.25">
      <c r="B38" s="6">
        <v>28</v>
      </c>
      <c r="C38" s="6">
        <v>6</v>
      </c>
      <c r="D38" s="2" t="s">
        <v>429</v>
      </c>
      <c r="E38" s="12">
        <v>350000</v>
      </c>
    </row>
    <row r="39" spans="2:10" x14ac:dyDescent="0.25">
      <c r="B39" s="6">
        <v>29</v>
      </c>
      <c r="C39" s="6">
        <v>5</v>
      </c>
      <c r="D39" s="2" t="s">
        <v>430</v>
      </c>
      <c r="E39" s="12">
        <v>350000</v>
      </c>
    </row>
    <row r="40" spans="2:10" x14ac:dyDescent="0.25">
      <c r="B40" s="6">
        <v>30</v>
      </c>
      <c r="C40" s="6">
        <v>1</v>
      </c>
      <c r="D40" s="2" t="s">
        <v>413</v>
      </c>
      <c r="E40" s="12">
        <v>245000</v>
      </c>
    </row>
    <row r="41" spans="2:10" x14ac:dyDescent="0.25">
      <c r="B41" s="6">
        <v>31</v>
      </c>
      <c r="C41" s="6">
        <v>1</v>
      </c>
      <c r="D41" s="2" t="s">
        <v>412</v>
      </c>
      <c r="E41" s="12">
        <v>554000</v>
      </c>
    </row>
    <row r="42" spans="2:10" x14ac:dyDescent="0.25">
      <c r="B42" s="6">
        <v>32</v>
      </c>
      <c r="C42" s="6">
        <v>1</v>
      </c>
      <c r="D42" s="2" t="s">
        <v>411</v>
      </c>
      <c r="E42" s="12">
        <v>1850000</v>
      </c>
    </row>
    <row r="43" spans="2:10" x14ac:dyDescent="0.25">
      <c r="B43" s="217" t="s">
        <v>273</v>
      </c>
      <c r="C43" s="217"/>
      <c r="D43" s="217"/>
      <c r="E43" s="45">
        <f>SUM(E12:E42)</f>
        <v>21767240</v>
      </c>
    </row>
    <row r="44" spans="2:10" ht="15" customHeight="1" x14ac:dyDescent="0.25">
      <c r="B44" s="60"/>
      <c r="C44" s="60"/>
      <c r="D44" s="60"/>
      <c r="E44" s="61"/>
    </row>
    <row r="45" spans="2:10" x14ac:dyDescent="0.25">
      <c r="B45" s="17"/>
      <c r="C45" s="17"/>
      <c r="D45" s="17"/>
      <c r="E45" s="22"/>
    </row>
    <row r="46" spans="2:10" ht="16.5" customHeight="1" x14ac:dyDescent="0.25">
      <c r="B46" s="189" t="s">
        <v>272</v>
      </c>
      <c r="C46" s="189"/>
      <c r="D46" s="189"/>
      <c r="E46" s="189"/>
    </row>
    <row r="47" spans="2:10" ht="19.5" customHeight="1" x14ac:dyDescent="0.25">
      <c r="B47" s="6">
        <v>1</v>
      </c>
      <c r="C47" s="6">
        <v>1</v>
      </c>
      <c r="D47" s="56" t="s">
        <v>373</v>
      </c>
      <c r="E47" s="12">
        <v>300000</v>
      </c>
      <c r="H47" s="281" t="s">
        <v>398</v>
      </c>
      <c r="I47" s="281"/>
      <c r="J47" s="281"/>
    </row>
    <row r="48" spans="2:10" ht="52.5" customHeight="1" x14ac:dyDescent="0.25">
      <c r="B48" s="6">
        <v>2</v>
      </c>
      <c r="C48" s="6">
        <v>1</v>
      </c>
      <c r="D48" s="34" t="s">
        <v>374</v>
      </c>
      <c r="E48" s="12">
        <v>1100000</v>
      </c>
      <c r="H48" s="44" t="s">
        <v>179</v>
      </c>
      <c r="I48" s="44" t="s">
        <v>110</v>
      </c>
      <c r="J48" s="45" t="s">
        <v>111</v>
      </c>
    </row>
    <row r="49" spans="2:10" x14ac:dyDescent="0.25">
      <c r="B49" s="217" t="s">
        <v>274</v>
      </c>
      <c r="C49" s="217"/>
      <c r="D49" s="217"/>
      <c r="E49" s="45">
        <f>E47+E48</f>
        <v>1400000</v>
      </c>
      <c r="H49" s="53">
        <v>45540</v>
      </c>
      <c r="I49" s="2" t="s">
        <v>384</v>
      </c>
      <c r="J49" s="5">
        <v>510000</v>
      </c>
    </row>
    <row r="50" spans="2:10" ht="12.75" customHeight="1" x14ac:dyDescent="0.25">
      <c r="H50" s="53">
        <v>45540</v>
      </c>
      <c r="I50" s="2" t="s">
        <v>385</v>
      </c>
      <c r="J50" s="5">
        <v>476000</v>
      </c>
    </row>
    <row r="51" spans="2:10" x14ac:dyDescent="0.25">
      <c r="B51" s="189" t="s">
        <v>418</v>
      </c>
      <c r="C51" s="189"/>
      <c r="D51" s="189"/>
      <c r="E51" s="189"/>
      <c r="H51" s="53">
        <v>45540</v>
      </c>
      <c r="I51" s="2" t="s">
        <v>386</v>
      </c>
      <c r="J51" s="5">
        <v>620500</v>
      </c>
    </row>
    <row r="52" spans="2:10" ht="60" x14ac:dyDescent="0.25">
      <c r="B52" s="6">
        <v>1</v>
      </c>
      <c r="C52" s="6">
        <v>1</v>
      </c>
      <c r="D52" s="34" t="s">
        <v>407</v>
      </c>
      <c r="E52" s="12">
        <v>0</v>
      </c>
      <c r="H52" s="53">
        <v>45544</v>
      </c>
      <c r="I52" s="2" t="s">
        <v>108</v>
      </c>
      <c r="J52" s="5">
        <v>314500</v>
      </c>
    </row>
    <row r="53" spans="2:10" x14ac:dyDescent="0.25">
      <c r="B53" s="6">
        <v>2</v>
      </c>
      <c r="C53" s="6">
        <v>1</v>
      </c>
      <c r="D53" s="34" t="s">
        <v>410</v>
      </c>
      <c r="E53" s="12">
        <v>0</v>
      </c>
      <c r="H53" s="53">
        <v>45546</v>
      </c>
      <c r="I53" s="2" t="s">
        <v>213</v>
      </c>
      <c r="J53" s="5">
        <v>470900</v>
      </c>
    </row>
    <row r="54" spans="2:10" x14ac:dyDescent="0.25">
      <c r="B54" s="6">
        <v>3</v>
      </c>
      <c r="C54" s="6">
        <v>1</v>
      </c>
      <c r="D54" s="34" t="s">
        <v>408</v>
      </c>
      <c r="E54" s="12">
        <v>0</v>
      </c>
      <c r="H54" s="53">
        <v>45546</v>
      </c>
      <c r="I54" s="2" t="s">
        <v>390</v>
      </c>
      <c r="J54" s="5">
        <v>370000</v>
      </c>
    </row>
    <row r="55" spans="2:10" x14ac:dyDescent="0.25">
      <c r="B55" s="217" t="s">
        <v>409</v>
      </c>
      <c r="C55" s="217"/>
      <c r="D55" s="217"/>
      <c r="E55" s="45">
        <f>E52+E54</f>
        <v>0</v>
      </c>
      <c r="H55" s="53">
        <v>45548</v>
      </c>
      <c r="I55" s="2" t="s">
        <v>387</v>
      </c>
      <c r="J55" s="5">
        <v>208250</v>
      </c>
    </row>
    <row r="56" spans="2:10" x14ac:dyDescent="0.25">
      <c r="B56" s="1"/>
      <c r="C56" s="1"/>
      <c r="D56" s="59"/>
      <c r="E56" s="22"/>
      <c r="H56" s="53">
        <v>45548</v>
      </c>
      <c r="I56" s="2" t="s">
        <v>388</v>
      </c>
      <c r="J56" s="5">
        <v>208250</v>
      </c>
    </row>
    <row r="57" spans="2:10" x14ac:dyDescent="0.25">
      <c r="H57" s="53">
        <v>45548</v>
      </c>
      <c r="I57" s="2" t="s">
        <v>389</v>
      </c>
      <c r="J57" s="5">
        <v>1572500</v>
      </c>
    </row>
    <row r="58" spans="2:10" x14ac:dyDescent="0.25">
      <c r="B58" s="170"/>
      <c r="C58" s="170"/>
      <c r="D58" s="170"/>
      <c r="E58" s="170"/>
      <c r="H58" s="53">
        <v>45548</v>
      </c>
      <c r="I58" s="2" t="s">
        <v>391</v>
      </c>
      <c r="J58" s="5">
        <v>470900</v>
      </c>
    </row>
    <row r="59" spans="2:10" x14ac:dyDescent="0.25">
      <c r="B59" s="170"/>
      <c r="C59" s="170"/>
      <c r="D59" s="170"/>
      <c r="E59" s="170"/>
      <c r="H59" s="53">
        <v>45548</v>
      </c>
      <c r="I59" s="2" t="s">
        <v>392</v>
      </c>
      <c r="J59" s="5">
        <v>260000</v>
      </c>
    </row>
    <row r="60" spans="2:10" x14ac:dyDescent="0.25">
      <c r="B60" s="170"/>
      <c r="C60" s="170"/>
      <c r="D60" s="170"/>
      <c r="E60" s="170"/>
      <c r="H60" s="26">
        <v>45552</v>
      </c>
      <c r="I60" s="2" t="s">
        <v>393</v>
      </c>
      <c r="J60" s="5">
        <v>416500</v>
      </c>
    </row>
    <row r="61" spans="2:10" x14ac:dyDescent="0.25">
      <c r="B61" s="170"/>
      <c r="C61" s="170"/>
      <c r="D61" s="170"/>
      <c r="E61" s="170"/>
      <c r="H61" s="26">
        <v>45552</v>
      </c>
      <c r="I61" s="2" t="s">
        <v>55</v>
      </c>
      <c r="J61" s="5">
        <v>157250</v>
      </c>
    </row>
    <row r="62" spans="2:10" x14ac:dyDescent="0.25">
      <c r="B62" s="170"/>
      <c r="C62" s="170"/>
      <c r="D62" s="170"/>
      <c r="E62" s="170"/>
      <c r="H62" s="26">
        <v>45552</v>
      </c>
      <c r="I62" s="2" t="s">
        <v>394</v>
      </c>
      <c r="J62" s="5">
        <v>425000</v>
      </c>
    </row>
    <row r="63" spans="2:10" x14ac:dyDescent="0.25">
      <c r="B63" s="170"/>
      <c r="C63" s="170"/>
      <c r="D63" s="170"/>
      <c r="E63" s="170"/>
      <c r="H63" s="26">
        <v>45552</v>
      </c>
      <c r="I63" s="2" t="s">
        <v>395</v>
      </c>
      <c r="J63" s="5">
        <v>212500</v>
      </c>
    </row>
    <row r="64" spans="2:10" ht="16.5" customHeight="1" x14ac:dyDescent="0.25">
      <c r="B64" s="170"/>
      <c r="C64" s="170"/>
      <c r="D64" s="170"/>
      <c r="E64" s="170"/>
      <c r="H64" s="26">
        <v>45552</v>
      </c>
      <c r="I64" s="2" t="s">
        <v>396</v>
      </c>
      <c r="J64" s="5">
        <v>290000</v>
      </c>
    </row>
    <row r="65" spans="2:10" x14ac:dyDescent="0.25">
      <c r="B65" s="211" t="s">
        <v>261</v>
      </c>
      <c r="C65" s="212"/>
      <c r="D65" s="212"/>
      <c r="E65" s="32" t="s">
        <v>262</v>
      </c>
      <c r="H65" s="26">
        <v>45553</v>
      </c>
      <c r="I65" s="2" t="s">
        <v>397</v>
      </c>
      <c r="J65" s="5">
        <v>250000</v>
      </c>
    </row>
    <row r="66" spans="2:10" x14ac:dyDescent="0.25">
      <c r="B66" s="211" t="s">
        <v>263</v>
      </c>
      <c r="C66" s="212"/>
      <c r="D66" s="216"/>
      <c r="E66" s="32" t="s">
        <v>264</v>
      </c>
      <c r="H66" s="26">
        <v>45553</v>
      </c>
      <c r="I66" s="2" t="s">
        <v>372</v>
      </c>
      <c r="J66" s="5">
        <v>150000</v>
      </c>
    </row>
    <row r="67" spans="2:10" x14ac:dyDescent="0.25">
      <c r="B67" s="219" t="s">
        <v>265</v>
      </c>
      <c r="C67" s="220"/>
      <c r="D67" s="220"/>
      <c r="E67" s="221"/>
      <c r="H67" s="26">
        <v>45554</v>
      </c>
      <c r="I67" s="2" t="s">
        <v>399</v>
      </c>
      <c r="J67" s="5">
        <v>70000</v>
      </c>
    </row>
    <row r="68" spans="2:10" x14ac:dyDescent="0.25">
      <c r="B68" s="44" t="s">
        <v>14</v>
      </c>
      <c r="C68" s="44" t="s">
        <v>179</v>
      </c>
      <c r="D68" s="44" t="s">
        <v>110</v>
      </c>
      <c r="E68" s="45" t="s">
        <v>111</v>
      </c>
      <c r="H68" s="26">
        <v>45554</v>
      </c>
      <c r="I68" s="2" t="s">
        <v>400</v>
      </c>
      <c r="J68" s="5">
        <v>550000</v>
      </c>
    </row>
    <row r="69" spans="2:10" x14ac:dyDescent="0.25">
      <c r="B69" s="6">
        <v>1</v>
      </c>
      <c r="C69" s="6">
        <v>2</v>
      </c>
      <c r="D69" s="2" t="s">
        <v>266</v>
      </c>
      <c r="E69" s="12">
        <v>3100000</v>
      </c>
      <c r="H69" s="26">
        <v>45554</v>
      </c>
      <c r="I69" s="2" t="s">
        <v>401</v>
      </c>
      <c r="J69" s="5">
        <v>180000</v>
      </c>
    </row>
    <row r="70" spans="2:10" x14ac:dyDescent="0.25">
      <c r="B70" s="6">
        <v>2</v>
      </c>
      <c r="C70" s="6">
        <v>2</v>
      </c>
      <c r="D70" s="2" t="s">
        <v>267</v>
      </c>
      <c r="E70" s="12">
        <v>2100000</v>
      </c>
      <c r="H70" s="26">
        <v>45554</v>
      </c>
      <c r="I70" s="2" t="s">
        <v>402</v>
      </c>
      <c r="J70" s="5">
        <v>80000</v>
      </c>
    </row>
    <row r="71" spans="2:10" x14ac:dyDescent="0.25">
      <c r="B71" s="6">
        <v>3</v>
      </c>
      <c r="C71" s="6">
        <v>1</v>
      </c>
      <c r="D71" s="2" t="s">
        <v>268</v>
      </c>
      <c r="E71" s="12">
        <v>2700000</v>
      </c>
      <c r="H71" s="26">
        <v>45554</v>
      </c>
      <c r="I71" s="2" t="s">
        <v>403</v>
      </c>
      <c r="J71" s="5">
        <v>10650000</v>
      </c>
    </row>
    <row r="72" spans="2:10" x14ac:dyDescent="0.25">
      <c r="B72" s="6">
        <v>4</v>
      </c>
      <c r="C72" s="6">
        <v>2</v>
      </c>
      <c r="D72" s="2" t="s">
        <v>269</v>
      </c>
      <c r="E72" s="12">
        <v>1750000</v>
      </c>
      <c r="H72" s="26">
        <v>45554</v>
      </c>
      <c r="I72" s="2" t="s">
        <v>405</v>
      </c>
      <c r="J72" s="5">
        <v>240000</v>
      </c>
    </row>
    <row r="73" spans="2:10" x14ac:dyDescent="0.25">
      <c r="B73" s="217" t="s">
        <v>419</v>
      </c>
      <c r="C73" s="217"/>
      <c r="D73" s="217"/>
      <c r="E73" s="45">
        <f>E69+E70+E71+E72</f>
        <v>9650000</v>
      </c>
      <c r="H73" s="26">
        <v>45554</v>
      </c>
      <c r="I73" s="2" t="s">
        <v>406</v>
      </c>
      <c r="J73" s="5">
        <v>350000</v>
      </c>
    </row>
    <row r="74" spans="2:10" x14ac:dyDescent="0.25">
      <c r="B74" s="256" t="s">
        <v>270</v>
      </c>
      <c r="C74" s="256"/>
      <c r="D74" s="256"/>
      <c r="E74" s="256"/>
      <c r="H74" s="26">
        <v>45554</v>
      </c>
      <c r="I74" s="2" t="s">
        <v>426</v>
      </c>
      <c r="J74" s="5">
        <v>880000</v>
      </c>
    </row>
    <row r="75" spans="2:10" x14ac:dyDescent="0.25">
      <c r="H75" s="26">
        <v>45554</v>
      </c>
      <c r="I75" s="2" t="s">
        <v>427</v>
      </c>
      <c r="J75" s="5"/>
    </row>
    <row r="76" spans="2:10" x14ac:dyDescent="0.25">
      <c r="B76" s="200" t="s">
        <v>420</v>
      </c>
      <c r="C76" s="200"/>
      <c r="D76" s="200"/>
      <c r="E76" s="200"/>
      <c r="H76" s="26">
        <v>45554</v>
      </c>
      <c r="I76" s="2" t="s">
        <v>425</v>
      </c>
      <c r="J76" s="5"/>
    </row>
    <row r="77" spans="2:10" x14ac:dyDescent="0.25">
      <c r="B77" s="282" t="s">
        <v>273</v>
      </c>
      <c r="C77" s="282"/>
      <c r="D77" s="282"/>
      <c r="E77" s="47">
        <f>E43</f>
        <v>21767240</v>
      </c>
      <c r="H77" s="2"/>
      <c r="I77" s="65" t="s">
        <v>422</v>
      </c>
      <c r="J77" s="66">
        <f>SUM(J49:J76)</f>
        <v>20383050</v>
      </c>
    </row>
    <row r="78" spans="2:10" x14ac:dyDescent="0.25">
      <c r="B78" s="282" t="s">
        <v>274</v>
      </c>
      <c r="C78" s="282"/>
      <c r="D78" s="282"/>
      <c r="E78" s="47">
        <f>E49</f>
        <v>1400000</v>
      </c>
      <c r="H78" s="2"/>
      <c r="I78" s="63" t="s">
        <v>423</v>
      </c>
      <c r="J78" s="64">
        <v>31567240</v>
      </c>
    </row>
    <row r="79" spans="2:10" x14ac:dyDescent="0.25">
      <c r="B79" s="282" t="s">
        <v>409</v>
      </c>
      <c r="C79" s="282"/>
      <c r="D79" s="282"/>
      <c r="E79" s="47">
        <v>0</v>
      </c>
      <c r="H79" s="32"/>
      <c r="I79" s="28" t="s">
        <v>424</v>
      </c>
      <c r="J79" s="29">
        <f>J78-J77</f>
        <v>11184190</v>
      </c>
    </row>
    <row r="80" spans="2:10" x14ac:dyDescent="0.25">
      <c r="B80" s="282" t="s">
        <v>419</v>
      </c>
      <c r="C80" s="282"/>
      <c r="D80" s="282"/>
      <c r="E80" s="47">
        <f>E73</f>
        <v>9650000</v>
      </c>
      <c r="H80" s="2"/>
      <c r="I80" s="2"/>
      <c r="J80" s="5"/>
    </row>
    <row r="81" spans="2:10" x14ac:dyDescent="0.25">
      <c r="B81" s="190" t="s">
        <v>421</v>
      </c>
      <c r="C81" s="190"/>
      <c r="D81" s="190"/>
      <c r="E81" s="62">
        <f>E77+E78+E80</f>
        <v>32817240</v>
      </c>
      <c r="H81" s="2"/>
      <c r="I81" s="2"/>
      <c r="J81" s="5"/>
    </row>
    <row r="82" spans="2:10" x14ac:dyDescent="0.25">
      <c r="H82" s="2"/>
      <c r="I82" s="2"/>
      <c r="J82" s="5"/>
    </row>
    <row r="83" spans="2:10" x14ac:dyDescent="0.25">
      <c r="H83" s="2"/>
      <c r="I83" s="2"/>
      <c r="J83" s="5"/>
    </row>
    <row r="84" spans="2:10" x14ac:dyDescent="0.25">
      <c r="H84" s="2"/>
      <c r="I84" s="2"/>
      <c r="J84" s="5"/>
    </row>
    <row r="85" spans="2:10" x14ac:dyDescent="0.25">
      <c r="H85" s="2"/>
      <c r="I85" s="2"/>
      <c r="J85" s="5"/>
    </row>
    <row r="86" spans="2:10" x14ac:dyDescent="0.25">
      <c r="H86" s="2"/>
      <c r="I86" s="2"/>
      <c r="J86" s="5"/>
    </row>
    <row r="87" spans="2:10" x14ac:dyDescent="0.25">
      <c r="B87" s="170"/>
      <c r="C87" s="170"/>
      <c r="D87" s="170"/>
      <c r="E87" s="170"/>
      <c r="H87" s="2"/>
      <c r="I87" s="2"/>
      <c r="J87" s="5"/>
    </row>
    <row r="88" spans="2:10" x14ac:dyDescent="0.25">
      <c r="B88" s="170"/>
      <c r="C88" s="170"/>
      <c r="D88" s="170"/>
      <c r="E88" s="170"/>
    </row>
    <row r="89" spans="2:10" x14ac:dyDescent="0.25">
      <c r="B89" s="170"/>
      <c r="C89" s="170"/>
      <c r="D89" s="170"/>
      <c r="E89" s="170"/>
    </row>
    <row r="90" spans="2:10" x14ac:dyDescent="0.25">
      <c r="B90" s="170"/>
      <c r="C90" s="170"/>
      <c r="D90" s="170"/>
      <c r="E90" s="170"/>
    </row>
    <row r="91" spans="2:10" x14ac:dyDescent="0.25">
      <c r="B91" s="170"/>
      <c r="C91" s="170"/>
      <c r="D91" s="170"/>
      <c r="E91" s="170"/>
    </row>
    <row r="92" spans="2:10" x14ac:dyDescent="0.25">
      <c r="B92" s="170"/>
      <c r="C92" s="170"/>
      <c r="D92" s="170"/>
      <c r="E92" s="170"/>
    </row>
    <row r="93" spans="2:10" x14ac:dyDescent="0.25">
      <c r="B93" s="170"/>
      <c r="C93" s="170"/>
      <c r="D93" s="170"/>
      <c r="E93" s="170"/>
    </row>
    <row r="94" spans="2:10" x14ac:dyDescent="0.25">
      <c r="B94" s="211" t="s">
        <v>271</v>
      </c>
      <c r="C94" s="212"/>
      <c r="D94" s="212"/>
      <c r="E94" s="32" t="s">
        <v>262</v>
      </c>
    </row>
    <row r="95" spans="2:10" x14ac:dyDescent="0.25">
      <c r="B95" s="211" t="s">
        <v>263</v>
      </c>
      <c r="C95" s="212"/>
      <c r="D95" s="216"/>
      <c r="E95" s="32" t="s">
        <v>1367</v>
      </c>
    </row>
    <row r="96" spans="2:10" x14ac:dyDescent="0.25">
      <c r="B96" s="213" t="s">
        <v>628</v>
      </c>
      <c r="C96" s="214"/>
      <c r="D96" s="214"/>
      <c r="E96" s="215"/>
    </row>
    <row r="97" spans="2:5" x14ac:dyDescent="0.25">
      <c r="B97" s="44" t="s">
        <v>14</v>
      </c>
      <c r="C97" s="44" t="s">
        <v>179</v>
      </c>
      <c r="D97" s="44" t="s">
        <v>110</v>
      </c>
      <c r="E97" s="45" t="s">
        <v>111</v>
      </c>
    </row>
    <row r="98" spans="2:5" x14ac:dyDescent="0.25">
      <c r="B98" s="6">
        <v>1</v>
      </c>
      <c r="C98" s="6">
        <v>2</v>
      </c>
      <c r="D98" s="56" t="s">
        <v>629</v>
      </c>
      <c r="E98" s="20">
        <v>325000</v>
      </c>
    </row>
    <row r="99" spans="2:5" x14ac:dyDescent="0.25">
      <c r="B99" s="6">
        <v>2</v>
      </c>
      <c r="C99" s="6">
        <v>2</v>
      </c>
      <c r="D99" s="56" t="s">
        <v>630</v>
      </c>
      <c r="E99" s="20">
        <v>85000</v>
      </c>
    </row>
    <row r="100" spans="2:5" x14ac:dyDescent="0.25">
      <c r="B100" s="6">
        <v>3</v>
      </c>
      <c r="C100" s="6">
        <v>1</v>
      </c>
      <c r="D100" s="56" t="s">
        <v>54</v>
      </c>
      <c r="E100" s="20">
        <v>54755</v>
      </c>
    </row>
    <row r="101" spans="2:5" x14ac:dyDescent="0.25">
      <c r="B101" s="6">
        <v>4</v>
      </c>
      <c r="C101" s="6">
        <v>1</v>
      </c>
      <c r="D101" s="56" t="s">
        <v>55</v>
      </c>
      <c r="E101" s="20">
        <v>54924</v>
      </c>
    </row>
    <row r="102" spans="2:5" x14ac:dyDescent="0.25">
      <c r="B102" s="6">
        <v>5</v>
      </c>
      <c r="C102" s="6">
        <v>2</v>
      </c>
      <c r="D102" s="56" t="s">
        <v>631</v>
      </c>
      <c r="E102" s="20">
        <v>222844</v>
      </c>
    </row>
    <row r="103" spans="2:5" x14ac:dyDescent="0.25">
      <c r="E103" s="4">
        <f>SUM(E98:E102)</f>
        <v>742523</v>
      </c>
    </row>
    <row r="104" spans="2:5" x14ac:dyDescent="0.25">
      <c r="E104" s="4"/>
    </row>
    <row r="105" spans="2:5" x14ac:dyDescent="0.25">
      <c r="E105" s="4"/>
    </row>
    <row r="106" spans="2:5" x14ac:dyDescent="0.25">
      <c r="E106" s="4"/>
    </row>
    <row r="107" spans="2:5" x14ac:dyDescent="0.25">
      <c r="E107" s="82"/>
    </row>
    <row r="108" spans="2:5" x14ac:dyDescent="0.25">
      <c r="D108" s="38" t="s">
        <v>632</v>
      </c>
      <c r="E108" s="62">
        <f>E103</f>
        <v>742523</v>
      </c>
    </row>
    <row r="109" spans="2:5" x14ac:dyDescent="0.25">
      <c r="D109" s="38" t="s">
        <v>43</v>
      </c>
      <c r="E109" s="62">
        <v>1200000</v>
      </c>
    </row>
    <row r="110" spans="2:5" x14ac:dyDescent="0.25">
      <c r="D110" s="86" t="s">
        <v>492</v>
      </c>
      <c r="E110" s="81">
        <f>E109-E108</f>
        <v>457477</v>
      </c>
    </row>
    <row r="111" spans="2:5" x14ac:dyDescent="0.25">
      <c r="D111" s="150"/>
      <c r="E111" s="84"/>
    </row>
    <row r="112" spans="2:5" x14ac:dyDescent="0.25">
      <c r="D112" s="150"/>
      <c r="E112" s="84"/>
    </row>
    <row r="113" spans="2:11" x14ac:dyDescent="0.25">
      <c r="D113" s="150"/>
      <c r="E113" s="84"/>
    </row>
    <row r="114" spans="2:11" x14ac:dyDescent="0.25">
      <c r="D114" s="150"/>
      <c r="E114" s="84"/>
    </row>
    <row r="115" spans="2:11" x14ac:dyDescent="0.25">
      <c r="D115" s="25"/>
      <c r="E115" s="61"/>
      <c r="H115" s="170"/>
      <c r="I115" s="170"/>
      <c r="J115" s="170"/>
      <c r="K115" s="170"/>
    </row>
    <row r="116" spans="2:11" x14ac:dyDescent="0.25">
      <c r="D116" s="25"/>
      <c r="E116" s="61"/>
      <c r="H116" s="170"/>
      <c r="I116" s="170"/>
      <c r="J116" s="170"/>
      <c r="K116" s="170"/>
    </row>
    <row r="117" spans="2:11" x14ac:dyDescent="0.25">
      <c r="D117" s="25"/>
      <c r="E117" s="61"/>
      <c r="H117" s="170"/>
      <c r="I117" s="170"/>
      <c r="J117" s="170"/>
      <c r="K117" s="170"/>
    </row>
    <row r="118" spans="2:11" x14ac:dyDescent="0.25">
      <c r="D118" s="25"/>
      <c r="E118" s="61"/>
      <c r="H118" s="170"/>
      <c r="I118" s="170"/>
      <c r="J118" s="170"/>
      <c r="K118" s="170"/>
    </row>
    <row r="119" spans="2:11" x14ac:dyDescent="0.25">
      <c r="D119" s="25"/>
      <c r="E119" s="61"/>
      <c r="H119" s="170"/>
      <c r="I119" s="170"/>
      <c r="J119" s="170"/>
      <c r="K119" s="170"/>
    </row>
    <row r="120" spans="2:11" x14ac:dyDescent="0.25">
      <c r="D120" s="25"/>
      <c r="E120" s="61"/>
      <c r="H120" s="170"/>
      <c r="I120" s="170"/>
      <c r="J120" s="170"/>
      <c r="K120" s="170"/>
    </row>
    <row r="121" spans="2:11" x14ac:dyDescent="0.25">
      <c r="D121" s="25"/>
      <c r="E121" s="61"/>
      <c r="H121" s="170"/>
      <c r="I121" s="170"/>
      <c r="J121" s="170"/>
      <c r="K121" s="170"/>
    </row>
    <row r="122" spans="2:11" x14ac:dyDescent="0.25">
      <c r="D122" s="25"/>
      <c r="E122" s="61"/>
      <c r="H122" s="211" t="s">
        <v>271</v>
      </c>
      <c r="I122" s="212"/>
      <c r="J122" s="212"/>
      <c r="K122" s="32" t="s">
        <v>262</v>
      </c>
    </row>
    <row r="123" spans="2:11" x14ac:dyDescent="0.25">
      <c r="D123" s="25"/>
      <c r="E123" s="61"/>
      <c r="H123" s="211" t="s">
        <v>263</v>
      </c>
      <c r="I123" s="212"/>
      <c r="J123" s="216"/>
      <c r="K123" s="32" t="s">
        <v>288</v>
      </c>
    </row>
    <row r="124" spans="2:11" x14ac:dyDescent="0.25">
      <c r="H124" s="213" t="s">
        <v>1365</v>
      </c>
      <c r="I124" s="214"/>
      <c r="J124" s="214"/>
      <c r="K124" s="215"/>
    </row>
    <row r="125" spans="2:11" x14ac:dyDescent="0.25">
      <c r="H125" s="44" t="s">
        <v>14</v>
      </c>
      <c r="I125" s="44" t="s">
        <v>179</v>
      </c>
      <c r="J125" s="44" t="s">
        <v>110</v>
      </c>
      <c r="K125" s="45" t="s">
        <v>111</v>
      </c>
    </row>
    <row r="126" spans="2:11" x14ac:dyDescent="0.25">
      <c r="H126" s="6">
        <v>1</v>
      </c>
      <c r="I126" s="6">
        <v>2</v>
      </c>
      <c r="J126" s="56" t="s">
        <v>1366</v>
      </c>
      <c r="K126" s="20">
        <v>696000</v>
      </c>
    </row>
    <row r="127" spans="2:11" x14ac:dyDescent="0.25">
      <c r="H127" s="6">
        <v>2</v>
      </c>
      <c r="I127" s="6">
        <v>1</v>
      </c>
      <c r="J127" s="56" t="s">
        <v>54</v>
      </c>
      <c r="K127" s="20">
        <v>54823</v>
      </c>
    </row>
    <row r="128" spans="2:11" x14ac:dyDescent="0.25">
      <c r="B128" s="170"/>
      <c r="C128" s="170"/>
      <c r="D128" s="170"/>
      <c r="E128" s="170"/>
      <c r="H128" s="6">
        <v>3</v>
      </c>
      <c r="I128" s="6">
        <v>1</v>
      </c>
      <c r="J128" s="56" t="s">
        <v>55</v>
      </c>
      <c r="K128" s="20">
        <v>54993</v>
      </c>
    </row>
    <row r="129" spans="2:11" x14ac:dyDescent="0.25">
      <c r="B129" s="170"/>
      <c r="C129" s="170"/>
      <c r="D129" s="170"/>
      <c r="E129" s="170"/>
      <c r="H129" s="6">
        <v>4</v>
      </c>
      <c r="I129" s="6">
        <v>2</v>
      </c>
      <c r="J129" s="56" t="s">
        <v>626</v>
      </c>
      <c r="K129" s="20">
        <v>223122</v>
      </c>
    </row>
    <row r="130" spans="2:11" x14ac:dyDescent="0.25">
      <c r="B130" s="170"/>
      <c r="C130" s="170"/>
      <c r="D130" s="170"/>
      <c r="E130" s="170"/>
      <c r="H130" s="6">
        <v>5</v>
      </c>
      <c r="I130" s="6">
        <v>1</v>
      </c>
      <c r="J130" s="56" t="s">
        <v>1248</v>
      </c>
      <c r="K130" s="20">
        <v>133569</v>
      </c>
    </row>
    <row r="131" spans="2:11" x14ac:dyDescent="0.25">
      <c r="B131" s="170"/>
      <c r="C131" s="170"/>
      <c r="D131" s="170"/>
      <c r="E131" s="170"/>
      <c r="H131" s="6">
        <v>6</v>
      </c>
      <c r="I131" s="6">
        <v>2</v>
      </c>
      <c r="J131" s="5" t="s">
        <v>1373</v>
      </c>
      <c r="K131" s="20">
        <v>234000</v>
      </c>
    </row>
    <row r="132" spans="2:11" x14ac:dyDescent="0.25">
      <c r="B132" s="170"/>
      <c r="C132" s="170"/>
      <c r="D132" s="170"/>
      <c r="E132" s="170"/>
      <c r="H132" s="6">
        <v>7</v>
      </c>
      <c r="I132" s="6">
        <v>2</v>
      </c>
      <c r="J132" s="5" t="s">
        <v>1374</v>
      </c>
      <c r="K132" s="20">
        <v>117000</v>
      </c>
    </row>
    <row r="133" spans="2:11" x14ac:dyDescent="0.25">
      <c r="B133" s="170"/>
      <c r="C133" s="170"/>
      <c r="D133" s="170"/>
      <c r="E133" s="170"/>
      <c r="H133" s="6">
        <v>8</v>
      </c>
      <c r="I133" s="6">
        <v>4</v>
      </c>
      <c r="J133" s="5" t="s">
        <v>1375</v>
      </c>
      <c r="K133" s="20">
        <v>340000</v>
      </c>
    </row>
    <row r="134" spans="2:11" x14ac:dyDescent="0.25">
      <c r="B134" s="170"/>
      <c r="C134" s="170"/>
      <c r="D134" s="170"/>
      <c r="E134" s="170"/>
      <c r="H134" s="6">
        <v>9</v>
      </c>
      <c r="I134" s="6" t="s">
        <v>1376</v>
      </c>
      <c r="J134" s="5" t="s">
        <v>1377</v>
      </c>
      <c r="K134" s="20">
        <v>450000</v>
      </c>
    </row>
    <row r="135" spans="2:11" x14ac:dyDescent="0.25">
      <c r="B135" s="211" t="s">
        <v>271</v>
      </c>
      <c r="C135" s="212"/>
      <c r="D135" s="212"/>
      <c r="E135" s="32" t="s">
        <v>1380</v>
      </c>
      <c r="H135" s="6">
        <v>10</v>
      </c>
      <c r="I135" s="6">
        <v>1</v>
      </c>
      <c r="J135" s="5" t="s">
        <v>79</v>
      </c>
      <c r="K135" s="5">
        <v>400000</v>
      </c>
    </row>
    <row r="136" spans="2:11" x14ac:dyDescent="0.25">
      <c r="B136" s="211" t="s">
        <v>263</v>
      </c>
      <c r="C136" s="212"/>
      <c r="D136" s="216"/>
      <c r="E136" s="32" t="s">
        <v>1368</v>
      </c>
      <c r="H136" s="190" t="s">
        <v>183</v>
      </c>
      <c r="I136" s="190"/>
      <c r="J136" s="190"/>
      <c r="K136" s="119">
        <f>SUM(K126:K135)</f>
        <v>2703507</v>
      </c>
    </row>
    <row r="137" spans="2:11" x14ac:dyDescent="0.25">
      <c r="B137" s="213" t="s">
        <v>1379</v>
      </c>
      <c r="C137" s="214"/>
      <c r="D137" s="214"/>
      <c r="E137" s="215"/>
    </row>
    <row r="138" spans="2:11" x14ac:dyDescent="0.25">
      <c r="B138" s="44" t="s">
        <v>14</v>
      </c>
      <c r="C138" s="44" t="s">
        <v>179</v>
      </c>
      <c r="D138" s="44" t="s">
        <v>110</v>
      </c>
      <c r="E138" s="45" t="s">
        <v>111</v>
      </c>
    </row>
    <row r="139" spans="2:11" x14ac:dyDescent="0.25">
      <c r="B139" s="6">
        <v>1</v>
      </c>
      <c r="C139" s="6">
        <v>2</v>
      </c>
      <c r="D139" s="56" t="s">
        <v>1366</v>
      </c>
      <c r="E139" s="20">
        <v>1100000</v>
      </c>
    </row>
    <row r="140" spans="2:11" x14ac:dyDescent="0.25">
      <c r="B140" s="6">
        <v>2</v>
      </c>
      <c r="C140" s="6">
        <v>1</v>
      </c>
      <c r="D140" s="56" t="s">
        <v>54</v>
      </c>
      <c r="E140" s="20">
        <v>110000</v>
      </c>
    </row>
    <row r="141" spans="2:11" x14ac:dyDescent="0.25">
      <c r="B141" s="6">
        <v>3</v>
      </c>
      <c r="C141" s="6">
        <v>1</v>
      </c>
      <c r="D141" s="56" t="s">
        <v>55</v>
      </c>
      <c r="E141" s="20">
        <v>115000</v>
      </c>
      <c r="J141" s="43" t="s">
        <v>0</v>
      </c>
      <c r="K141" s="43">
        <f>K136</f>
        <v>2703507</v>
      </c>
    </row>
    <row r="142" spans="2:11" x14ac:dyDescent="0.25">
      <c r="B142" s="6">
        <v>4</v>
      </c>
      <c r="C142" s="6">
        <v>2</v>
      </c>
      <c r="D142" s="56" t="s">
        <v>626</v>
      </c>
      <c r="E142" s="20">
        <v>380000</v>
      </c>
      <c r="J142" s="141" t="s">
        <v>1176</v>
      </c>
      <c r="K142" s="141">
        <f>E150</f>
        <v>5720000</v>
      </c>
    </row>
    <row r="143" spans="2:11" x14ac:dyDescent="0.25">
      <c r="B143" s="6">
        <v>5</v>
      </c>
      <c r="C143" s="6">
        <v>1</v>
      </c>
      <c r="D143" s="56" t="s">
        <v>1248</v>
      </c>
      <c r="E143" s="20">
        <v>320000</v>
      </c>
      <c r="J143" s="73" t="s">
        <v>148</v>
      </c>
      <c r="K143" s="73">
        <f>K142-K141</f>
        <v>3016493</v>
      </c>
    </row>
    <row r="144" spans="2:11" x14ac:dyDescent="0.25">
      <c r="B144" s="6">
        <v>6</v>
      </c>
      <c r="C144" s="6">
        <v>2</v>
      </c>
      <c r="D144" s="5" t="s">
        <v>1373</v>
      </c>
      <c r="E144" s="20">
        <v>420000</v>
      </c>
    </row>
    <row r="145" spans="2:5" x14ac:dyDescent="0.25">
      <c r="B145" s="6">
        <v>7</v>
      </c>
      <c r="C145" s="6">
        <v>2</v>
      </c>
      <c r="D145" s="5" t="s">
        <v>1374</v>
      </c>
      <c r="E145" s="20">
        <v>210000</v>
      </c>
    </row>
    <row r="146" spans="2:5" x14ac:dyDescent="0.25">
      <c r="B146" s="6">
        <v>8</v>
      </c>
      <c r="C146" s="6">
        <v>4</v>
      </c>
      <c r="D146" s="5" t="s">
        <v>1375</v>
      </c>
      <c r="E146" s="20">
        <v>640000</v>
      </c>
    </row>
    <row r="147" spans="2:5" x14ac:dyDescent="0.25">
      <c r="B147" s="6">
        <v>9</v>
      </c>
      <c r="C147" s="6" t="s">
        <v>1376</v>
      </c>
      <c r="D147" s="5" t="s">
        <v>1377</v>
      </c>
      <c r="E147" s="20">
        <v>675000</v>
      </c>
    </row>
    <row r="148" spans="2:5" x14ac:dyDescent="0.25">
      <c r="B148" s="6">
        <v>10</v>
      </c>
      <c r="C148" s="6">
        <v>1</v>
      </c>
      <c r="D148" s="5" t="s">
        <v>1383</v>
      </c>
      <c r="E148" s="20">
        <v>150000</v>
      </c>
    </row>
    <row r="149" spans="2:5" x14ac:dyDescent="0.25">
      <c r="B149" s="6">
        <v>11</v>
      </c>
      <c r="C149" s="6">
        <v>1</v>
      </c>
      <c r="D149" s="5" t="s">
        <v>79</v>
      </c>
      <c r="E149" s="20">
        <v>1600000</v>
      </c>
    </row>
    <row r="150" spans="2:5" x14ac:dyDescent="0.25">
      <c r="B150" s="190" t="s">
        <v>195</v>
      </c>
      <c r="C150" s="190"/>
      <c r="D150" s="190"/>
      <c r="E150" s="29">
        <f>SUM(E139:E149)</f>
        <v>5720000</v>
      </c>
    </row>
    <row r="151" spans="2:5" x14ac:dyDescent="0.25">
      <c r="B151" s="225" t="s">
        <v>1378</v>
      </c>
      <c r="C151" s="225"/>
      <c r="D151" s="225"/>
      <c r="E151" s="225"/>
    </row>
    <row r="152" spans="2:5" x14ac:dyDescent="0.25">
      <c r="B152" s="225"/>
      <c r="C152" s="225"/>
      <c r="D152" s="225"/>
      <c r="E152" s="225"/>
    </row>
    <row r="162" spans="2:11" x14ac:dyDescent="0.25">
      <c r="B162" s="170"/>
      <c r="C162" s="170"/>
      <c r="D162" s="170"/>
      <c r="E162" s="170"/>
      <c r="H162" s="170"/>
      <c r="I162" s="170"/>
      <c r="J162" s="170"/>
      <c r="K162" s="170"/>
    </row>
    <row r="163" spans="2:11" x14ac:dyDescent="0.25">
      <c r="B163" s="170"/>
      <c r="C163" s="170"/>
      <c r="D163" s="170"/>
      <c r="E163" s="170"/>
      <c r="H163" s="170"/>
      <c r="I163" s="170"/>
      <c r="J163" s="170"/>
      <c r="K163" s="170"/>
    </row>
    <row r="164" spans="2:11" x14ac:dyDescent="0.25">
      <c r="B164" s="170"/>
      <c r="C164" s="170"/>
      <c r="D164" s="170"/>
      <c r="E164" s="170"/>
      <c r="H164" s="170"/>
      <c r="I164" s="170"/>
      <c r="J164" s="170"/>
      <c r="K164" s="170"/>
    </row>
    <row r="165" spans="2:11" x14ac:dyDescent="0.25">
      <c r="B165" s="170"/>
      <c r="C165" s="170"/>
      <c r="D165" s="170"/>
      <c r="E165" s="170"/>
      <c r="H165" s="170"/>
      <c r="I165" s="170"/>
      <c r="J165" s="170"/>
      <c r="K165" s="170"/>
    </row>
    <row r="166" spans="2:11" x14ac:dyDescent="0.25">
      <c r="B166" s="170"/>
      <c r="C166" s="170"/>
      <c r="D166" s="170"/>
      <c r="E166" s="170"/>
      <c r="H166" s="170"/>
      <c r="I166" s="170"/>
      <c r="J166" s="170"/>
      <c r="K166" s="170"/>
    </row>
    <row r="167" spans="2:11" x14ac:dyDescent="0.25">
      <c r="B167" s="170"/>
      <c r="C167" s="170"/>
      <c r="D167" s="170"/>
      <c r="E167" s="170"/>
      <c r="H167" s="170"/>
      <c r="I167" s="170"/>
      <c r="J167" s="170"/>
      <c r="K167" s="170"/>
    </row>
    <row r="168" spans="2:11" x14ac:dyDescent="0.25">
      <c r="B168" s="170"/>
      <c r="C168" s="170"/>
      <c r="D168" s="170"/>
      <c r="E168" s="170"/>
      <c r="H168" s="170"/>
      <c r="I168" s="170"/>
      <c r="J168" s="170"/>
      <c r="K168" s="170"/>
    </row>
    <row r="169" spans="2:11" x14ac:dyDescent="0.25">
      <c r="B169" s="211" t="s">
        <v>271</v>
      </c>
      <c r="C169" s="212"/>
      <c r="D169" s="212"/>
      <c r="E169" s="32" t="s">
        <v>1380</v>
      </c>
      <c r="H169" s="211" t="s">
        <v>271</v>
      </c>
      <c r="I169" s="212"/>
      <c r="J169" s="212"/>
      <c r="K169" s="32" t="s">
        <v>1380</v>
      </c>
    </row>
    <row r="170" spans="2:11" x14ac:dyDescent="0.25">
      <c r="B170" s="211" t="s">
        <v>263</v>
      </c>
      <c r="C170" s="212"/>
      <c r="D170" s="216"/>
      <c r="E170" s="32" t="s">
        <v>1368</v>
      </c>
      <c r="H170" s="211" t="s">
        <v>263</v>
      </c>
      <c r="I170" s="212"/>
      <c r="J170" s="216"/>
      <c r="K170" s="32" t="s">
        <v>1368</v>
      </c>
    </row>
    <row r="171" spans="2:11" x14ac:dyDescent="0.25">
      <c r="B171" s="213" t="s">
        <v>1497</v>
      </c>
      <c r="C171" s="214"/>
      <c r="D171" s="214"/>
      <c r="E171" s="215"/>
      <c r="H171" s="213" t="s">
        <v>481</v>
      </c>
      <c r="I171" s="214"/>
      <c r="J171" s="214"/>
      <c r="K171" s="215"/>
    </row>
    <row r="172" spans="2:11" x14ac:dyDescent="0.25">
      <c r="B172" s="44" t="s">
        <v>14</v>
      </c>
      <c r="C172" s="44" t="s">
        <v>179</v>
      </c>
      <c r="D172" s="44" t="s">
        <v>110</v>
      </c>
      <c r="E172" s="45" t="s">
        <v>111</v>
      </c>
      <c r="H172" s="44" t="s">
        <v>14</v>
      </c>
      <c r="I172" s="44" t="s">
        <v>179</v>
      </c>
      <c r="J172" s="44" t="s">
        <v>110</v>
      </c>
      <c r="K172" s="45" t="s">
        <v>111</v>
      </c>
    </row>
    <row r="173" spans="2:11" x14ac:dyDescent="0.25">
      <c r="J173" t="s">
        <v>1501</v>
      </c>
      <c r="K173">
        <v>34000</v>
      </c>
    </row>
    <row r="174" spans="2:11" x14ac:dyDescent="0.25">
      <c r="H174" t="s">
        <v>53</v>
      </c>
      <c r="J174" s="4" t="s">
        <v>1498</v>
      </c>
    </row>
    <row r="175" spans="2:11" x14ac:dyDescent="0.25">
      <c r="J175" s="4" t="s">
        <v>1499</v>
      </c>
    </row>
    <row r="176" spans="2:11" x14ac:dyDescent="0.25">
      <c r="J176" s="4" t="s">
        <v>1500</v>
      </c>
      <c r="K176">
        <v>331500</v>
      </c>
    </row>
  </sheetData>
  <mergeCells count="46">
    <mergeCell ref="B87:E93"/>
    <mergeCell ref="B94:D94"/>
    <mergeCell ref="B95:D95"/>
    <mergeCell ref="B96:E96"/>
    <mergeCell ref="B73:D73"/>
    <mergeCell ref="B74:E74"/>
    <mergeCell ref="B81:D81"/>
    <mergeCell ref="B76:E76"/>
    <mergeCell ref="B77:D77"/>
    <mergeCell ref="B78:D78"/>
    <mergeCell ref="B79:D79"/>
    <mergeCell ref="B80:D80"/>
    <mergeCell ref="B58:E64"/>
    <mergeCell ref="B65:D65"/>
    <mergeCell ref="B66:D66"/>
    <mergeCell ref="B67:E67"/>
    <mergeCell ref="H2:J2"/>
    <mergeCell ref="H47:J47"/>
    <mergeCell ref="B51:E51"/>
    <mergeCell ref="B55:D55"/>
    <mergeCell ref="B8:D8"/>
    <mergeCell ref="B9:D9"/>
    <mergeCell ref="B1:E7"/>
    <mergeCell ref="B43:D43"/>
    <mergeCell ref="B46:E46"/>
    <mergeCell ref="B49:D49"/>
    <mergeCell ref="B10:E10"/>
    <mergeCell ref="B151:E152"/>
    <mergeCell ref="B150:D150"/>
    <mergeCell ref="H136:J136"/>
    <mergeCell ref="H115:K121"/>
    <mergeCell ref="H122:J122"/>
    <mergeCell ref="H123:J123"/>
    <mergeCell ref="H124:K124"/>
    <mergeCell ref="B128:E134"/>
    <mergeCell ref="B135:D135"/>
    <mergeCell ref="B136:D136"/>
    <mergeCell ref="B137:E137"/>
    <mergeCell ref="B162:E168"/>
    <mergeCell ref="B169:D169"/>
    <mergeCell ref="B170:D170"/>
    <mergeCell ref="B171:E171"/>
    <mergeCell ref="H162:K168"/>
    <mergeCell ref="H169:J169"/>
    <mergeCell ref="H170:J170"/>
    <mergeCell ref="H171:K171"/>
  </mergeCells>
  <pageMargins left="0.25" right="0.25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78</vt:i4>
      </vt:variant>
    </vt:vector>
  </HeadingPairs>
  <TitlesOfParts>
    <vt:vector size="78" baseType="lpstr">
      <vt:lpstr>ACTYON</vt:lpstr>
      <vt:lpstr>HILUX VERDE</vt:lpstr>
      <vt:lpstr>ALLION AZUL</vt:lpstr>
      <vt:lpstr>KIA RIO ULIX</vt:lpstr>
      <vt:lpstr>ULIX</vt:lpstr>
      <vt:lpstr>KIA PICANTO PLATA</vt:lpstr>
      <vt:lpstr>CELERIO GRIS PLATA</vt:lpstr>
      <vt:lpstr>PLATZ BLANCO</vt:lpstr>
      <vt:lpstr>KIA SOLUTO </vt:lpstr>
      <vt:lpstr>PRADO VERDE</vt:lpstr>
      <vt:lpstr>TOYOTA CORSA </vt:lpstr>
      <vt:lpstr>TOYOTA COROLLA FER</vt:lpstr>
      <vt:lpstr>L200 ROJA</vt:lpstr>
      <vt:lpstr>TURQUESA</vt:lpstr>
      <vt:lpstr>ALLION SALOMON</vt:lpstr>
      <vt:lpstr>EMB OKI</vt:lpstr>
      <vt:lpstr>KORANDO</vt:lpstr>
      <vt:lpstr>PROBOX</vt:lpstr>
      <vt:lpstr>Sheet1</vt:lpstr>
      <vt:lpstr>PRES Y61</vt:lpstr>
      <vt:lpstr>PRES VERSA</vt:lpstr>
      <vt:lpstr>HILUX</vt:lpstr>
      <vt:lpstr>FJ MANU</vt:lpstr>
      <vt:lpstr>AUTO CECI</vt:lpstr>
      <vt:lpstr>REXTON QUINTO</vt:lpstr>
      <vt:lpstr>HILUX PATO</vt:lpstr>
      <vt:lpstr>COROLLA RUBEN </vt:lpstr>
      <vt:lpstr>CELERIO</vt:lpstr>
      <vt:lpstr>RACTIS VECINA</vt:lpstr>
      <vt:lpstr>VITZ VECINA</vt:lpstr>
      <vt:lpstr>NISSAN AX </vt:lpstr>
      <vt:lpstr>VITARA KIKE</vt:lpstr>
      <vt:lpstr>KICKS </vt:lpstr>
      <vt:lpstr>KICKS BORDO</vt:lpstr>
      <vt:lpstr>SOFI NEW VITZ</vt:lpstr>
      <vt:lpstr>PICANTO ULIX</vt:lpstr>
      <vt:lpstr>HILUX H3</vt:lpstr>
      <vt:lpstr>PRES AMAROK H3</vt:lpstr>
      <vt:lpstr>ACCENT GRIS</vt:lpstr>
      <vt:lpstr>PRES SEUGR</vt:lpstr>
      <vt:lpstr>CITROEN C3</vt:lpstr>
      <vt:lpstr>VITARA NEGRO</vt:lpstr>
      <vt:lpstr>HILUX ROBERTO</vt:lpstr>
      <vt:lpstr>FUNCARGO </vt:lpstr>
      <vt:lpstr>HUGUITO</vt:lpstr>
      <vt:lpstr>4RUNNER</vt:lpstr>
      <vt:lpstr>PLATZ RUTH</vt:lpstr>
      <vt:lpstr>VITZ AZUL</vt:lpstr>
      <vt:lpstr>CARLITOS </vt:lpstr>
      <vt:lpstr>SIENTA</vt:lpstr>
      <vt:lpstr>KIA PICANTO</vt:lpstr>
      <vt:lpstr>TACOMA MANU</vt:lpstr>
      <vt:lpstr>IST PILAR</vt:lpstr>
      <vt:lpstr>FJ MANU </vt:lpstr>
      <vt:lpstr>SORENTO SONIA</vt:lpstr>
      <vt:lpstr>D-MAX H3</vt:lpstr>
      <vt:lpstr>RANGER H3</vt:lpstr>
      <vt:lpstr>MOTO CRF H3</vt:lpstr>
      <vt:lpstr>SPRINTER H3</vt:lpstr>
      <vt:lpstr>SCANIA H3</vt:lpstr>
      <vt:lpstr>PREMIO 08</vt:lpstr>
      <vt:lpstr>TACOMA BLANCA</vt:lpstr>
      <vt:lpstr>TACOMA ISRA</vt:lpstr>
      <vt:lpstr>I10 FER</vt:lpstr>
      <vt:lpstr>HILUX ARNALDO</vt:lpstr>
      <vt:lpstr>SUBARU CARLITOS</vt:lpstr>
      <vt:lpstr>SORENTO CHARI</vt:lpstr>
      <vt:lpstr>TRITON CHARI</vt:lpstr>
      <vt:lpstr>PRADO ARNALDO</vt:lpstr>
      <vt:lpstr>SX4</vt:lpstr>
      <vt:lpstr>VITARA MANU</vt:lpstr>
      <vt:lpstr>VITARA RICARDO</vt:lpstr>
      <vt:lpstr>SURF MULTI</vt:lpstr>
      <vt:lpstr>TOYOTA EMILIO</vt:lpstr>
      <vt:lpstr>FUNCARGO</vt:lpstr>
      <vt:lpstr>S10 TICO</vt:lpstr>
      <vt:lpstr>TACOMA BRONCO </vt:lpstr>
      <vt:lpstr>S10 H3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Fatecha</dc:creator>
  <cp:lastModifiedBy>Cecilia Fatecha</cp:lastModifiedBy>
  <cp:lastPrinted>2025-03-15T15:01:26Z</cp:lastPrinted>
  <dcterms:created xsi:type="dcterms:W3CDTF">2024-04-15T19:52:53Z</dcterms:created>
  <dcterms:modified xsi:type="dcterms:W3CDTF">2025-04-01T23:43:03Z</dcterms:modified>
</cp:coreProperties>
</file>